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mmy\Downloads\Protecto_software\MAteriales_solucion\Documentación\"/>
    </mc:Choice>
  </mc:AlternateContent>
  <xr:revisionPtr revIDLastSave="0" documentId="13_ncr:1_{F89B8811-ED8B-4C37-9AFD-A20E51437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imación" sheetId="1" r:id="rId1"/>
    <sheet name="Analisis de ingres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MRQ8UbNof3gu3LFnSlFnw3C1yqg=="/>
    </ext>
  </extLst>
</workbook>
</file>

<file path=xl/calcChain.xml><?xml version="1.0" encoding="utf-8"?>
<calcChain xmlns="http://schemas.openxmlformats.org/spreadsheetml/2006/main">
  <c r="I44" i="1" l="1"/>
  <c r="I24" i="1"/>
  <c r="I14" i="1"/>
  <c r="G9" i="2"/>
  <c r="H9" i="2" s="1"/>
  <c r="G8" i="2"/>
  <c r="H8" i="2" s="1"/>
  <c r="H7" i="2"/>
  <c r="G7" i="2"/>
  <c r="G6" i="2"/>
  <c r="H6" i="2" s="1"/>
  <c r="H5" i="2"/>
  <c r="G5" i="2"/>
  <c r="K11" i="1"/>
  <c r="L11" i="1" s="1"/>
  <c r="N11" i="1" l="1"/>
  <c r="M11" i="1"/>
</calcChain>
</file>

<file path=xl/sharedStrings.xml><?xml version="1.0" encoding="utf-8"?>
<sst xmlns="http://schemas.openxmlformats.org/spreadsheetml/2006/main" count="177" uniqueCount="120">
  <si>
    <t>Estimación de esfuerzos por módulos o componentes</t>
  </si>
  <si>
    <t>Código EDT</t>
  </si>
  <si>
    <t>Analisis y planificacion</t>
  </si>
  <si>
    <t>Simple</t>
  </si>
  <si>
    <t>Muy fácil</t>
  </si>
  <si>
    <t>Fácil</t>
  </si>
  <si>
    <t>Normal</t>
  </si>
  <si>
    <t>Difícil</t>
  </si>
  <si>
    <t>Muy Dificil</t>
  </si>
  <si>
    <t>1.1</t>
  </si>
  <si>
    <t>Iteración 1:  Inicio</t>
  </si>
  <si>
    <t>Horas</t>
  </si>
  <si>
    <t>1.1.1</t>
  </si>
  <si>
    <t>1.2</t>
  </si>
  <si>
    <t>Iteración 2: Planificación Inicial</t>
  </si>
  <si>
    <t>1.2.1</t>
  </si>
  <si>
    <t>Realizar Acta de Constitución del Proyecto</t>
  </si>
  <si>
    <t>1.2.2</t>
  </si>
  <si>
    <t>Realizar Carta Gantt</t>
  </si>
  <si>
    <t>1.2.3</t>
  </si>
  <si>
    <t>Realizar EDT</t>
  </si>
  <si>
    <t>Total de esfuerzos</t>
  </si>
  <si>
    <t>1.2.4</t>
  </si>
  <si>
    <t>Definición de responsabilidades RACI</t>
  </si>
  <si>
    <t>Días</t>
  </si>
  <si>
    <t>semanas</t>
  </si>
  <si>
    <t>meses</t>
  </si>
  <si>
    <t>1.2.5</t>
  </si>
  <si>
    <t>Elaborar Matriz de Riesgos</t>
  </si>
  <si>
    <t>1.2.6</t>
  </si>
  <si>
    <t>Elaborar Mockups del sistema completo</t>
  </si>
  <si>
    <t>1.3</t>
  </si>
  <si>
    <t>Iteración 3: Análisis</t>
  </si>
  <si>
    <t>1.3.1</t>
  </si>
  <si>
    <t>Elaborar documento de especificación de requerimientos</t>
  </si>
  <si>
    <t>1.3.2</t>
  </si>
  <si>
    <t>Elaborar UML Casos de Uso especificos</t>
  </si>
  <si>
    <t>1.3.3</t>
  </si>
  <si>
    <t>Plan de calidad</t>
  </si>
  <si>
    <t>1.3.4</t>
  </si>
  <si>
    <t>Plan de costos</t>
  </si>
  <si>
    <t>1.3.5</t>
  </si>
  <si>
    <t>Plan de riesgos</t>
  </si>
  <si>
    <t>1.3.6</t>
  </si>
  <si>
    <t>Plan de adquisiciones</t>
  </si>
  <si>
    <t>1.4</t>
  </si>
  <si>
    <t>Iteración 4: Diseño</t>
  </si>
  <si>
    <t>1.4.1</t>
  </si>
  <si>
    <t>Diagrama de arquitectura</t>
  </si>
  <si>
    <t>1.4.2</t>
  </si>
  <si>
    <t>Diagrama de actividad UML</t>
  </si>
  <si>
    <t>1.4.3</t>
  </si>
  <si>
    <t>Elaborar Modelo de Entidad Relación</t>
  </si>
  <si>
    <t>1.4.4</t>
  </si>
  <si>
    <t>Elaborar modelo relacional normalizado</t>
  </si>
  <si>
    <t>1.4.5</t>
  </si>
  <si>
    <t>Crear Diccionario de Datos</t>
  </si>
  <si>
    <t>1.4.6</t>
  </si>
  <si>
    <t>Diagrama de Componentes</t>
  </si>
  <si>
    <t>1.5</t>
  </si>
  <si>
    <t>Iteración 5: Construcción</t>
  </si>
  <si>
    <t>1.5.1</t>
  </si>
  <si>
    <t>Implementación ambiente de desarrollo</t>
  </si>
  <si>
    <t>1.5.2</t>
  </si>
  <si>
    <t>Base de datos, tablas y Script para creación de tablas</t>
  </si>
  <si>
    <t>1.5.3</t>
  </si>
  <si>
    <t xml:space="preserve">Minuta Control de la Programación </t>
  </si>
  <si>
    <t>1.5.4</t>
  </si>
  <si>
    <t xml:space="preserve">Verificación de Alcances
</t>
  </si>
  <si>
    <t>1.5.5</t>
  </si>
  <si>
    <t>Matriz Gestión Control de Cambio</t>
  </si>
  <si>
    <t>1.5.6.X</t>
  </si>
  <si>
    <t>Desarrollo Frontend</t>
  </si>
  <si>
    <t>1.5.7</t>
  </si>
  <si>
    <t>Estructura HTML</t>
  </si>
  <si>
    <t>1.5.8</t>
  </si>
  <si>
    <t>Diseño CSS</t>
  </si>
  <si>
    <t>1.5.9.X</t>
  </si>
  <si>
    <t>Desarrollo Backend</t>
  </si>
  <si>
    <t>1.5.10</t>
  </si>
  <si>
    <t>Desarrollo algoritmos</t>
  </si>
  <si>
    <t>1.5.11</t>
  </si>
  <si>
    <t>Conexión a base de datos</t>
  </si>
  <si>
    <t>1.6</t>
  </si>
  <si>
    <t>Iteración 6: Implementación</t>
  </si>
  <si>
    <t>1.6.1</t>
  </si>
  <si>
    <t xml:space="preserve">Plan de Pruebas Final
</t>
  </si>
  <si>
    <t>1.6.2</t>
  </si>
  <si>
    <t>Reporte estatus final del Proyecto</t>
  </si>
  <si>
    <t>1.6.3</t>
  </si>
  <si>
    <t>Plan de Implantación</t>
  </si>
  <si>
    <t>1.6.4</t>
  </si>
  <si>
    <t>Plan de Soporte y Manteción</t>
  </si>
  <si>
    <t>1.6.5</t>
  </si>
  <si>
    <t>Plan de Capacitación</t>
  </si>
  <si>
    <t>1.7</t>
  </si>
  <si>
    <t>Iteración 7: Cierre</t>
  </si>
  <si>
    <t>1.7.1</t>
  </si>
  <si>
    <t>Manuales de Usuarios y Administrador</t>
  </si>
  <si>
    <t>1.7.2</t>
  </si>
  <si>
    <t>Plan de Proyecto Final (Recopilatorio)</t>
  </si>
  <si>
    <t>1.7.3</t>
  </si>
  <si>
    <t>Documento Presentación Final Iteración 7</t>
  </si>
  <si>
    <t>EXPERIENCIA</t>
  </si>
  <si>
    <t>SIGLA</t>
  </si>
  <si>
    <t>ROL</t>
  </si>
  <si>
    <t>.- 2 AÑOS</t>
  </si>
  <si>
    <t>.+ 2 AÑOS</t>
  </si>
  <si>
    <t>RESPONS.</t>
  </si>
  <si>
    <t>SUELDO</t>
  </si>
  <si>
    <t>HH</t>
  </si>
  <si>
    <t>GP</t>
  </si>
  <si>
    <t>Gerente de proyecto</t>
  </si>
  <si>
    <t>X</t>
  </si>
  <si>
    <t>LP</t>
  </si>
  <si>
    <t>Lider de proyectos</t>
  </si>
  <si>
    <t>DF</t>
  </si>
  <si>
    <t>Desarrollador Fullstack</t>
  </si>
  <si>
    <t>QA</t>
  </si>
  <si>
    <t>Realizar realizar un oequeño nálisis sobre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</si>
</sst>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8"/>
      <color rgb="FF00206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3" tint="0.499984740745262"/>
        <bgColor rgb="FF2E75B5"/>
      </patternFill>
    </fill>
    <fill>
      <patternFill patternType="solid">
        <fgColor theme="5" tint="0.59999389629810485"/>
        <bgColor rgb="FFE4DFEC"/>
      </patternFill>
    </fill>
    <fill>
      <patternFill patternType="solid">
        <fgColor rgb="FF00B0F0"/>
        <bgColor rgb="FFEA9999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rgb="FF5B9BD5"/>
      </patternFill>
    </fill>
    <fill>
      <patternFill patternType="solid">
        <fgColor theme="2" tint="-0.14999847407452621"/>
        <bgColor rgb="FFF4CCCC"/>
      </patternFill>
    </fill>
    <fill>
      <patternFill patternType="solid">
        <fgColor theme="0"/>
        <bgColor rgb="FFFFF2CC"/>
      </patternFill>
    </fill>
    <fill>
      <patternFill patternType="solid">
        <fgColor theme="2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49" fontId="3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0" fontId="6" fillId="0" borderId="0" xfId="0" applyFont="1"/>
    <xf numFmtId="0" fontId="2" fillId="0" borderId="1" xfId="0" applyFont="1" applyBorder="1"/>
    <xf numFmtId="49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6" fillId="7" borderId="0" xfId="0" applyFont="1" applyFill="1"/>
    <xf numFmtId="0" fontId="3" fillId="3" borderId="1" xfId="0" applyFont="1" applyFill="1" applyBorder="1" applyAlignment="1">
      <alignment horizontal="center" wrapText="1"/>
    </xf>
    <xf numFmtId="0" fontId="4" fillId="7" borderId="0" xfId="0" applyFont="1" applyFill="1"/>
    <xf numFmtId="49" fontId="2" fillId="7" borderId="1" xfId="0" applyNumberFormat="1" applyFont="1" applyFill="1" applyBorder="1" applyAlignment="1">
      <alignment wrapText="1"/>
    </xf>
    <xf numFmtId="0" fontId="2" fillId="7" borderId="0" xfId="0" applyFont="1" applyFill="1"/>
    <xf numFmtId="0" fontId="8" fillId="7" borderId="0" xfId="0" applyFont="1" applyFill="1"/>
    <xf numFmtId="49" fontId="2" fillId="7" borderId="0" xfId="0" applyNumberFormat="1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5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3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42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3" fillId="8" borderId="2" xfId="0" applyFont="1" applyFill="1" applyBorder="1" applyAlignment="1">
      <alignment horizontal="center"/>
    </xf>
    <xf numFmtId="0" fontId="3" fillId="9" borderId="1" xfId="0" applyFont="1" applyFill="1" applyBorder="1"/>
    <xf numFmtId="0" fontId="4" fillId="9" borderId="1" xfId="0" applyFont="1" applyFill="1" applyBorder="1"/>
    <xf numFmtId="0" fontId="2" fillId="10" borderId="1" xfId="0" applyFont="1" applyFill="1" applyBorder="1" applyAlignment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/>
    <xf numFmtId="0" fontId="2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A16" workbookViewId="0">
      <selection activeCell="L15" sqref="L15"/>
    </sheetView>
  </sheetViews>
  <sheetFormatPr baseColWidth="10" defaultColWidth="14.44140625" defaultRowHeight="15" customHeight="1"/>
  <cols>
    <col min="1" max="1" width="19" customWidth="1"/>
    <col min="2" max="2" width="49.6640625" customWidth="1"/>
    <col min="3" max="18" width="10.6640625" customWidth="1"/>
  </cols>
  <sheetData>
    <row r="1" spans="1:18" ht="14.25" customHeight="1">
      <c r="A1" s="1"/>
      <c r="B1" s="49" t="s">
        <v>0</v>
      </c>
      <c r="C1" s="31"/>
      <c r="D1" s="31"/>
      <c r="E1" s="31"/>
      <c r="F1" s="31"/>
      <c r="G1" s="31"/>
      <c r="H1" s="31"/>
      <c r="I1" s="31"/>
      <c r="J1" s="2"/>
    </row>
    <row r="2" spans="1:18" ht="14.25" customHeight="1">
      <c r="A2" s="1"/>
      <c r="B2" s="31"/>
      <c r="C2" s="31"/>
      <c r="D2" s="31"/>
      <c r="E2" s="31"/>
      <c r="F2" s="31"/>
      <c r="G2" s="31"/>
      <c r="H2" s="31"/>
      <c r="I2" s="31"/>
      <c r="J2" s="2"/>
    </row>
    <row r="3" spans="1:18" ht="14.25" customHeight="1">
      <c r="A3" s="36" t="s">
        <v>1</v>
      </c>
      <c r="B3" s="36" t="s">
        <v>2</v>
      </c>
      <c r="C3" s="37"/>
      <c r="D3" s="37"/>
      <c r="E3" s="37"/>
      <c r="F3" s="37"/>
      <c r="G3" s="37"/>
      <c r="H3" s="37"/>
      <c r="I3" s="37"/>
      <c r="K3" s="4"/>
      <c r="L3" s="4" t="s">
        <v>3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8</v>
      </c>
    </row>
    <row r="4" spans="1:18" ht="14.25" customHeight="1">
      <c r="A4" s="5" t="s">
        <v>9</v>
      </c>
      <c r="B4" s="6" t="s">
        <v>10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11</v>
      </c>
      <c r="J4" s="7"/>
      <c r="K4" s="8" t="s">
        <v>11</v>
      </c>
      <c r="L4" s="8">
        <v>4</v>
      </c>
      <c r="M4" s="8">
        <v>8</v>
      </c>
      <c r="N4" s="8">
        <v>16</v>
      </c>
      <c r="O4" s="8">
        <v>24</v>
      </c>
      <c r="P4" s="8">
        <v>32</v>
      </c>
      <c r="Q4" s="8">
        <v>40</v>
      </c>
      <c r="R4" s="7"/>
    </row>
    <row r="5" spans="1:18" ht="14.25" customHeight="1">
      <c r="A5" s="9" t="s">
        <v>12</v>
      </c>
      <c r="B5" s="10" t="s">
        <v>119</v>
      </c>
      <c r="C5" s="8"/>
      <c r="D5" s="8">
        <v>1</v>
      </c>
      <c r="E5" s="8"/>
      <c r="F5" s="8"/>
      <c r="G5" s="8"/>
      <c r="H5" s="8"/>
      <c r="I5" s="8">
        <v>2</v>
      </c>
      <c r="J5" s="7"/>
      <c r="K5" s="7"/>
      <c r="L5" s="7"/>
      <c r="M5" s="7"/>
      <c r="N5" s="7"/>
      <c r="O5" s="7"/>
      <c r="P5" s="7"/>
      <c r="Q5" s="7"/>
      <c r="R5" s="7"/>
    </row>
    <row r="6" spans="1:18" ht="14.25" customHeight="1">
      <c r="A6" s="5" t="s">
        <v>13</v>
      </c>
      <c r="B6" s="6" t="s">
        <v>14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11</v>
      </c>
      <c r="J6" s="7"/>
      <c r="K6" s="7"/>
      <c r="L6" s="7"/>
      <c r="M6" s="7"/>
      <c r="N6" s="7"/>
      <c r="O6" s="7"/>
      <c r="P6" s="7"/>
      <c r="Q6" s="7"/>
      <c r="R6" s="7"/>
    </row>
    <row r="7" spans="1:18" ht="14.25" customHeight="1">
      <c r="A7" s="11" t="s">
        <v>15</v>
      </c>
      <c r="B7" s="12" t="s">
        <v>16</v>
      </c>
      <c r="C7" s="8"/>
      <c r="D7" s="8">
        <v>1</v>
      </c>
      <c r="E7" s="8"/>
      <c r="F7" s="8"/>
      <c r="G7" s="8"/>
      <c r="H7" s="8"/>
      <c r="I7" s="47">
        <v>8</v>
      </c>
      <c r="J7" s="7"/>
      <c r="K7" s="7"/>
      <c r="L7" s="7"/>
      <c r="M7" s="7"/>
      <c r="N7" s="7"/>
      <c r="O7" s="7"/>
      <c r="P7" s="7"/>
      <c r="Q7" s="7"/>
      <c r="R7" s="7"/>
    </row>
    <row r="8" spans="1:18" ht="14.25" customHeight="1">
      <c r="A8" s="11" t="s">
        <v>17</v>
      </c>
      <c r="B8" s="12" t="s">
        <v>18</v>
      </c>
      <c r="C8" s="8">
        <v>1</v>
      </c>
      <c r="D8" s="8"/>
      <c r="E8" s="8"/>
      <c r="F8" s="8"/>
      <c r="G8" s="8"/>
      <c r="H8" s="8"/>
      <c r="I8" s="47">
        <v>3</v>
      </c>
      <c r="J8" s="7"/>
      <c r="K8" s="7"/>
      <c r="L8" s="7"/>
      <c r="M8" s="7"/>
      <c r="N8" s="7"/>
      <c r="O8" s="7"/>
      <c r="P8" s="7"/>
      <c r="Q8" s="7"/>
      <c r="R8" s="7"/>
    </row>
    <row r="9" spans="1:18" ht="14.25" customHeight="1">
      <c r="A9" s="11" t="s">
        <v>19</v>
      </c>
      <c r="B9" s="12" t="s">
        <v>20</v>
      </c>
      <c r="C9" s="8">
        <v>1</v>
      </c>
      <c r="D9" s="8"/>
      <c r="E9" s="8"/>
      <c r="F9" s="8"/>
      <c r="G9" s="8"/>
      <c r="H9" s="8"/>
      <c r="I9" s="47">
        <v>6</v>
      </c>
      <c r="J9" s="7"/>
      <c r="K9" s="32" t="s">
        <v>21</v>
      </c>
      <c r="L9" s="33"/>
      <c r="M9" s="33"/>
      <c r="N9" s="34"/>
      <c r="O9" s="7"/>
      <c r="P9" s="7"/>
      <c r="Q9" s="7"/>
      <c r="R9" s="7"/>
    </row>
    <row r="10" spans="1:18" ht="14.25" customHeight="1">
      <c r="A10" s="11" t="s">
        <v>22</v>
      </c>
      <c r="B10" s="12" t="s">
        <v>23</v>
      </c>
      <c r="C10" s="8">
        <v>1</v>
      </c>
      <c r="D10" s="8"/>
      <c r="E10" s="8"/>
      <c r="F10" s="8"/>
      <c r="G10" s="8"/>
      <c r="H10" s="8"/>
      <c r="I10" s="47">
        <v>3</v>
      </c>
      <c r="J10" s="7"/>
      <c r="K10" s="4" t="s">
        <v>11</v>
      </c>
      <c r="L10" s="4" t="s">
        <v>24</v>
      </c>
      <c r="M10" s="4" t="s">
        <v>25</v>
      </c>
      <c r="N10" s="4" t="s">
        <v>26</v>
      </c>
      <c r="O10" s="7"/>
      <c r="P10" s="7"/>
      <c r="Q10" s="7"/>
      <c r="R10" s="7"/>
    </row>
    <row r="11" spans="1:18" ht="14.25" customHeight="1">
      <c r="A11" s="11" t="s">
        <v>27</v>
      </c>
      <c r="B11" s="12" t="s">
        <v>28</v>
      </c>
      <c r="C11" s="8"/>
      <c r="D11" s="8">
        <v>1</v>
      </c>
      <c r="E11" s="8"/>
      <c r="F11" s="8"/>
      <c r="G11" s="8"/>
      <c r="H11" s="8"/>
      <c r="I11" s="47">
        <v>3</v>
      </c>
      <c r="J11" s="7"/>
      <c r="K11" s="8">
        <f>SUM(I4:I12,I14:I25,I28:I32,I34:I35,I37:I38,I40:I44)</f>
        <v>196</v>
      </c>
      <c r="L11" s="8">
        <f>K11/8</f>
        <v>24.5</v>
      </c>
      <c r="M11" s="8">
        <f>L11/4</f>
        <v>6.125</v>
      </c>
      <c r="N11" s="8">
        <f>L11/20</f>
        <v>1.2250000000000001</v>
      </c>
      <c r="O11" s="7"/>
      <c r="P11" s="7"/>
      <c r="Q11" s="7"/>
      <c r="R11" s="7"/>
    </row>
    <row r="12" spans="1:18" ht="14.25" customHeight="1">
      <c r="A12" s="11" t="s">
        <v>29</v>
      </c>
      <c r="B12" s="12" t="s">
        <v>30</v>
      </c>
      <c r="C12" s="8"/>
      <c r="D12" s="8"/>
      <c r="E12" s="8"/>
      <c r="F12" s="8">
        <v>1</v>
      </c>
      <c r="G12" s="8"/>
      <c r="H12" s="8"/>
      <c r="I12" s="47">
        <v>6</v>
      </c>
      <c r="J12" s="7"/>
      <c r="K12" s="13"/>
      <c r="L12" s="13"/>
      <c r="M12" s="13"/>
      <c r="N12" s="13"/>
      <c r="O12" s="13"/>
      <c r="P12" s="13"/>
      <c r="Q12" s="13"/>
      <c r="R12" s="7"/>
    </row>
    <row r="13" spans="1:18" ht="14.25" customHeight="1">
      <c r="A13" s="5" t="s">
        <v>31</v>
      </c>
      <c r="B13" s="14" t="s">
        <v>32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11</v>
      </c>
      <c r="J13" s="7"/>
      <c r="K13" s="15"/>
      <c r="L13" s="15"/>
      <c r="M13" s="15"/>
      <c r="N13" s="15"/>
      <c r="O13" s="15"/>
      <c r="P13" s="13"/>
      <c r="Q13" s="13"/>
      <c r="R13" s="7"/>
    </row>
    <row r="14" spans="1:18" ht="14.25" customHeight="1">
      <c r="A14" s="16" t="s">
        <v>33</v>
      </c>
      <c r="B14" s="44" t="s">
        <v>34</v>
      </c>
      <c r="C14" s="8"/>
      <c r="D14" s="8"/>
      <c r="E14" s="8">
        <v>1</v>
      </c>
      <c r="F14" s="8"/>
      <c r="G14" s="8"/>
      <c r="H14" s="8"/>
      <c r="I14" s="47">
        <f>8</f>
        <v>8</v>
      </c>
      <c r="J14" s="7"/>
      <c r="K14" s="17"/>
      <c r="L14" s="17"/>
      <c r="M14" s="17"/>
      <c r="N14" s="17"/>
      <c r="O14" s="17"/>
      <c r="P14" s="13"/>
      <c r="Q14" s="13"/>
      <c r="R14" s="7"/>
    </row>
    <row r="15" spans="1:18" ht="14.25" customHeight="1">
      <c r="A15" s="16" t="s">
        <v>35</v>
      </c>
      <c r="B15" s="44" t="s">
        <v>36</v>
      </c>
      <c r="C15" s="8"/>
      <c r="D15" s="8"/>
      <c r="E15" s="8">
        <v>1</v>
      </c>
      <c r="F15" s="8"/>
      <c r="G15" s="8"/>
      <c r="H15" s="8"/>
      <c r="I15" s="47">
        <v>4</v>
      </c>
      <c r="J15" s="7"/>
      <c r="K15" s="17"/>
      <c r="L15" s="17"/>
      <c r="M15" s="17"/>
      <c r="N15" s="17"/>
      <c r="O15" s="17"/>
      <c r="P15" s="13"/>
      <c r="Q15" s="13"/>
      <c r="R15" s="7"/>
    </row>
    <row r="16" spans="1:18" ht="14.25" customHeight="1">
      <c r="A16" s="16" t="s">
        <v>37</v>
      </c>
      <c r="B16" s="44" t="s">
        <v>38</v>
      </c>
      <c r="C16" s="8"/>
      <c r="D16" s="8"/>
      <c r="E16" s="8"/>
      <c r="F16" s="8">
        <v>1</v>
      </c>
      <c r="G16" s="8"/>
      <c r="H16" s="8"/>
      <c r="I16" s="47">
        <v>2</v>
      </c>
      <c r="K16" s="18"/>
      <c r="L16" s="18"/>
      <c r="M16" s="18"/>
      <c r="N16" s="18"/>
      <c r="O16" s="18"/>
      <c r="P16" s="18"/>
      <c r="Q16" s="18"/>
    </row>
    <row r="17" spans="1:20" ht="14.25" customHeight="1">
      <c r="A17" s="16" t="s">
        <v>39</v>
      </c>
      <c r="B17" s="44" t="s">
        <v>40</v>
      </c>
      <c r="C17" s="8"/>
      <c r="D17" s="8"/>
      <c r="E17" s="8"/>
      <c r="F17" s="8">
        <v>1</v>
      </c>
      <c r="G17" s="8"/>
      <c r="H17" s="8"/>
      <c r="I17" s="47">
        <v>1</v>
      </c>
      <c r="K17" s="18"/>
      <c r="L17" s="18"/>
      <c r="M17" s="18"/>
      <c r="N17" s="18"/>
      <c r="O17" s="18"/>
      <c r="P17" s="18"/>
      <c r="Q17" s="18"/>
    </row>
    <row r="18" spans="1:20" ht="14.25" customHeight="1">
      <c r="A18" s="16" t="s">
        <v>41</v>
      </c>
      <c r="B18" s="44" t="s">
        <v>42</v>
      </c>
      <c r="C18" s="8"/>
      <c r="D18" s="8"/>
      <c r="E18" s="8"/>
      <c r="F18" s="8">
        <v>1</v>
      </c>
      <c r="G18" s="8"/>
      <c r="H18" s="8"/>
      <c r="I18" s="47">
        <v>1</v>
      </c>
      <c r="K18" s="18"/>
      <c r="L18" s="18"/>
      <c r="M18" s="18"/>
      <c r="N18" s="18"/>
      <c r="O18" s="18"/>
      <c r="P18" s="18"/>
      <c r="Q18" s="18"/>
    </row>
    <row r="19" spans="1:20" ht="14.25" customHeight="1">
      <c r="A19" s="16" t="s">
        <v>43</v>
      </c>
      <c r="B19" s="44" t="s">
        <v>44</v>
      </c>
      <c r="C19" s="8"/>
      <c r="D19" s="8"/>
      <c r="E19" s="8"/>
      <c r="F19" s="8">
        <v>1</v>
      </c>
      <c r="G19" s="8"/>
      <c r="H19" s="8"/>
      <c r="I19" s="47">
        <v>2</v>
      </c>
    </row>
    <row r="20" spans="1:20" ht="14.25" customHeight="1">
      <c r="A20" s="5" t="s">
        <v>45</v>
      </c>
      <c r="B20" s="14" t="s">
        <v>46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11</v>
      </c>
    </row>
    <row r="21" spans="1:20" ht="14.25" customHeight="1">
      <c r="A21" s="11" t="s">
        <v>47</v>
      </c>
      <c r="B21" s="10" t="s">
        <v>48</v>
      </c>
      <c r="C21" s="8"/>
      <c r="D21" s="8"/>
      <c r="E21" s="8">
        <v>1</v>
      </c>
      <c r="F21" s="8"/>
      <c r="G21" s="8"/>
      <c r="H21" s="8"/>
      <c r="I21" s="47">
        <v>2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ht="14.25" customHeight="1">
      <c r="A22" s="11" t="s">
        <v>49</v>
      </c>
      <c r="B22" s="10" t="s">
        <v>50</v>
      </c>
      <c r="C22" s="8"/>
      <c r="D22" s="8"/>
      <c r="E22" s="8"/>
      <c r="F22" s="8">
        <v>1</v>
      </c>
      <c r="G22" s="8"/>
      <c r="H22" s="8"/>
      <c r="I22" s="47">
        <v>2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ht="14.25" customHeight="1">
      <c r="A23" s="11" t="s">
        <v>51</v>
      </c>
      <c r="B23" s="10" t="s">
        <v>52</v>
      </c>
      <c r="C23" s="8"/>
      <c r="D23" s="8"/>
      <c r="E23" s="8"/>
      <c r="F23" s="8">
        <v>1</v>
      </c>
      <c r="G23" s="8"/>
      <c r="H23" s="8"/>
      <c r="I23" s="47">
        <v>3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ht="14.25" customHeight="1">
      <c r="A24" s="11" t="s">
        <v>53</v>
      </c>
      <c r="B24" s="10" t="s">
        <v>54</v>
      </c>
      <c r="C24" s="8"/>
      <c r="D24" s="8"/>
      <c r="E24" s="8"/>
      <c r="F24" s="8"/>
      <c r="G24" s="8">
        <v>1</v>
      </c>
      <c r="H24" s="8"/>
      <c r="I24" s="47">
        <f>3</f>
        <v>3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ht="14.25" customHeight="1">
      <c r="A25" s="11" t="s">
        <v>55</v>
      </c>
      <c r="B25" s="10" t="s">
        <v>56</v>
      </c>
      <c r="C25" s="8"/>
      <c r="D25" s="8"/>
      <c r="E25" s="8"/>
      <c r="F25" s="8">
        <v>1</v>
      </c>
      <c r="G25" s="8"/>
      <c r="H25" s="8"/>
      <c r="I25" s="47">
        <v>6</v>
      </c>
      <c r="J25" s="18"/>
      <c r="K25" s="19"/>
      <c r="L25" s="20"/>
      <c r="M25" s="17"/>
      <c r="N25" s="17"/>
      <c r="O25" s="17"/>
      <c r="P25" s="17"/>
      <c r="Q25" s="17"/>
      <c r="R25" s="17"/>
      <c r="S25" s="17"/>
      <c r="T25" s="18"/>
    </row>
    <row r="26" spans="1:20" ht="14.25" customHeight="1">
      <c r="A26" s="11" t="s">
        <v>57</v>
      </c>
      <c r="B26" s="21" t="s">
        <v>58</v>
      </c>
      <c r="C26" s="8"/>
      <c r="D26" s="8"/>
      <c r="E26" s="8"/>
      <c r="F26" s="8">
        <v>1</v>
      </c>
      <c r="G26" s="8"/>
      <c r="H26" s="8"/>
      <c r="I26" s="47">
        <v>2</v>
      </c>
      <c r="J26" s="18"/>
      <c r="K26" s="19"/>
      <c r="L26" s="20"/>
      <c r="M26" s="17"/>
      <c r="N26" s="17"/>
      <c r="O26" s="17"/>
      <c r="P26" s="17"/>
      <c r="Q26" s="17"/>
      <c r="R26" s="17"/>
      <c r="S26" s="17"/>
      <c r="T26" s="18"/>
    </row>
    <row r="27" spans="1:20" ht="14.25" customHeight="1">
      <c r="A27" s="22" t="s">
        <v>59</v>
      </c>
      <c r="B27" s="23" t="s">
        <v>60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11</v>
      </c>
      <c r="J27" s="18"/>
      <c r="K27" s="19"/>
      <c r="L27" s="20"/>
      <c r="M27" s="17"/>
      <c r="N27" s="17"/>
      <c r="O27" s="17"/>
      <c r="P27" s="17"/>
      <c r="Q27" s="17"/>
      <c r="R27" s="17"/>
      <c r="S27" s="17"/>
      <c r="T27" s="18"/>
    </row>
    <row r="28" spans="1:20" ht="14.25" customHeight="1">
      <c r="A28" s="11" t="s">
        <v>61</v>
      </c>
      <c r="B28" s="41" t="s">
        <v>62</v>
      </c>
      <c r="C28" s="8"/>
      <c r="D28" s="8"/>
      <c r="E28" s="8">
        <v>1</v>
      </c>
      <c r="F28" s="8"/>
      <c r="G28" s="8"/>
      <c r="H28" s="8"/>
      <c r="I28" s="47">
        <v>12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ht="14.25" customHeight="1">
      <c r="A29" s="11" t="s">
        <v>63</v>
      </c>
      <c r="B29" s="41" t="s">
        <v>64</v>
      </c>
      <c r="C29" s="8"/>
      <c r="D29" s="8"/>
      <c r="E29" s="8"/>
      <c r="F29" s="8"/>
      <c r="G29" s="8"/>
      <c r="H29" s="8">
        <v>1</v>
      </c>
      <c r="I29" s="47">
        <v>20</v>
      </c>
    </row>
    <row r="30" spans="1:20" ht="14.25" customHeight="1">
      <c r="A30" s="11" t="s">
        <v>65</v>
      </c>
      <c r="B30" s="41" t="s">
        <v>66</v>
      </c>
      <c r="C30" s="8"/>
      <c r="D30" s="8"/>
      <c r="E30" s="8"/>
      <c r="F30" s="8">
        <v>1</v>
      </c>
      <c r="G30" s="8"/>
      <c r="H30" s="8"/>
      <c r="I30" s="47">
        <v>1</v>
      </c>
    </row>
    <row r="31" spans="1:20" ht="14.25" customHeight="1">
      <c r="A31" s="11" t="s">
        <v>67</v>
      </c>
      <c r="B31" s="41" t="s">
        <v>68</v>
      </c>
      <c r="C31" s="8"/>
      <c r="D31" s="8"/>
      <c r="E31" s="8"/>
      <c r="F31" s="8">
        <v>1</v>
      </c>
      <c r="G31" s="8"/>
      <c r="H31" s="8"/>
      <c r="I31" s="47"/>
    </row>
    <row r="32" spans="1:20" ht="14.25" customHeight="1">
      <c r="A32" s="11" t="s">
        <v>69</v>
      </c>
      <c r="B32" s="41" t="s">
        <v>70</v>
      </c>
      <c r="C32" s="8"/>
      <c r="D32" s="8"/>
      <c r="E32" s="8"/>
      <c r="F32" s="8">
        <v>1</v>
      </c>
      <c r="G32" s="8"/>
      <c r="H32" s="8"/>
      <c r="I32" s="47">
        <v>3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ht="14.25" customHeight="1">
      <c r="A33" s="11" t="s">
        <v>71</v>
      </c>
      <c r="B33" s="42" t="s">
        <v>72</v>
      </c>
      <c r="C33" s="46"/>
      <c r="D33" s="46"/>
      <c r="E33" s="46"/>
      <c r="F33" s="46"/>
      <c r="G33" s="46"/>
      <c r="H33" s="46"/>
      <c r="I33" s="48">
        <v>0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14.25" customHeight="1">
      <c r="A34" s="11" t="s">
        <v>73</v>
      </c>
      <c r="B34" s="41" t="s">
        <v>74</v>
      </c>
      <c r="C34" s="8"/>
      <c r="D34" s="8"/>
      <c r="E34" s="8"/>
      <c r="F34" s="8"/>
      <c r="G34" s="8">
        <v>1</v>
      </c>
      <c r="H34" s="8"/>
      <c r="I34" s="47">
        <v>30</v>
      </c>
      <c r="K34" s="19"/>
      <c r="L34" s="20"/>
      <c r="M34" s="17"/>
      <c r="N34" s="17"/>
      <c r="O34" s="17"/>
      <c r="P34" s="17"/>
      <c r="Q34" s="17"/>
      <c r="R34" s="17"/>
      <c r="S34" s="17"/>
      <c r="T34" s="18"/>
    </row>
    <row r="35" spans="1:20" ht="14.25" customHeight="1">
      <c r="A35" s="11" t="s">
        <v>75</v>
      </c>
      <c r="B35" s="41" t="s">
        <v>76</v>
      </c>
      <c r="C35" s="8"/>
      <c r="D35" s="8"/>
      <c r="E35" s="8"/>
      <c r="F35" s="8"/>
      <c r="G35" s="8">
        <v>1</v>
      </c>
      <c r="H35" s="8"/>
      <c r="I35" s="47">
        <v>22</v>
      </c>
      <c r="K35" s="19"/>
      <c r="L35" s="20"/>
      <c r="M35" s="17"/>
      <c r="N35" s="17"/>
      <c r="O35" s="17"/>
      <c r="P35" s="17"/>
      <c r="Q35" s="17"/>
      <c r="R35" s="17"/>
      <c r="S35" s="17"/>
      <c r="T35" s="18"/>
    </row>
    <row r="36" spans="1:20" ht="14.25" customHeight="1">
      <c r="A36" s="11" t="s">
        <v>77</v>
      </c>
      <c r="B36" s="42" t="s">
        <v>78</v>
      </c>
      <c r="C36" s="45"/>
      <c r="D36" s="45"/>
      <c r="E36" s="45"/>
      <c r="F36" s="45"/>
      <c r="G36" s="45"/>
      <c r="H36" s="45"/>
      <c r="I36" s="48"/>
      <c r="K36" s="19"/>
      <c r="L36" s="20"/>
      <c r="M36" s="17"/>
      <c r="N36" s="17"/>
      <c r="O36" s="17"/>
      <c r="P36" s="17"/>
      <c r="Q36" s="17"/>
      <c r="R36" s="17"/>
      <c r="S36" s="17"/>
      <c r="T36" s="18"/>
    </row>
    <row r="37" spans="1:20" ht="14.25" customHeight="1">
      <c r="A37" s="11" t="s">
        <v>79</v>
      </c>
      <c r="B37" s="41" t="s">
        <v>80</v>
      </c>
      <c r="C37" s="8"/>
      <c r="D37" s="8"/>
      <c r="E37" s="8"/>
      <c r="F37" s="8"/>
      <c r="G37" s="8"/>
      <c r="H37" s="8">
        <v>1</v>
      </c>
      <c r="I37" s="47">
        <v>30</v>
      </c>
      <c r="K37" s="19"/>
      <c r="L37" s="20"/>
      <c r="M37" s="17"/>
      <c r="N37" s="17"/>
      <c r="O37" s="17"/>
      <c r="P37" s="17"/>
      <c r="Q37" s="17"/>
      <c r="R37" s="17"/>
      <c r="S37" s="17"/>
      <c r="T37" s="18"/>
    </row>
    <row r="38" spans="1:20" ht="14.25" customHeight="1">
      <c r="A38" s="11" t="s">
        <v>81</v>
      </c>
      <c r="B38" s="41" t="s">
        <v>82</v>
      </c>
      <c r="C38" s="8"/>
      <c r="D38" s="8"/>
      <c r="E38" s="8">
        <v>1</v>
      </c>
      <c r="F38" s="8"/>
      <c r="G38" s="8"/>
      <c r="H38" s="8"/>
      <c r="I38" s="47">
        <v>3</v>
      </c>
      <c r="K38" s="19"/>
      <c r="L38" s="20"/>
      <c r="M38" s="17"/>
      <c r="N38" s="17"/>
      <c r="O38" s="17"/>
      <c r="P38" s="17"/>
      <c r="Q38" s="17"/>
      <c r="R38" s="17"/>
      <c r="S38" s="17"/>
      <c r="T38" s="18"/>
    </row>
    <row r="39" spans="1:20" ht="14.25" customHeight="1">
      <c r="A39" s="5" t="s">
        <v>83</v>
      </c>
      <c r="B39" s="43" t="s">
        <v>84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11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 ht="14.25" customHeight="1">
      <c r="A40" s="11" t="s">
        <v>85</v>
      </c>
      <c r="B40" s="39" t="s">
        <v>86</v>
      </c>
      <c r="C40" s="8"/>
      <c r="D40" s="8"/>
      <c r="E40" s="8"/>
      <c r="F40" s="8"/>
      <c r="G40" s="8">
        <v>1</v>
      </c>
      <c r="H40" s="8"/>
      <c r="I40" s="47">
        <v>0</v>
      </c>
      <c r="K40" s="19"/>
      <c r="L40" s="20"/>
      <c r="M40" s="17"/>
      <c r="N40" s="17"/>
      <c r="O40" s="17"/>
      <c r="P40" s="17"/>
      <c r="Q40" s="17"/>
      <c r="R40" s="17"/>
      <c r="S40" s="17"/>
      <c r="T40" s="18"/>
    </row>
    <row r="41" spans="1:20" ht="14.25" customHeight="1">
      <c r="A41" s="11" t="s">
        <v>87</v>
      </c>
      <c r="B41" s="40" t="s">
        <v>88</v>
      </c>
      <c r="C41" s="8"/>
      <c r="D41" s="8"/>
      <c r="E41" s="8"/>
      <c r="F41" s="8"/>
      <c r="G41" s="8">
        <v>1</v>
      </c>
      <c r="H41" s="8"/>
      <c r="I41" s="47">
        <v>1</v>
      </c>
      <c r="K41" s="19"/>
      <c r="L41" s="20"/>
      <c r="M41" s="17"/>
      <c r="N41" s="17"/>
      <c r="O41" s="17"/>
      <c r="P41" s="17"/>
      <c r="Q41" s="17"/>
      <c r="R41" s="17"/>
      <c r="S41" s="17"/>
      <c r="T41" s="18"/>
    </row>
    <row r="42" spans="1:20" ht="14.25" customHeight="1">
      <c r="A42" s="11" t="s">
        <v>89</v>
      </c>
      <c r="B42" s="40" t="s">
        <v>90</v>
      </c>
      <c r="C42" s="8"/>
      <c r="D42" s="8"/>
      <c r="E42" s="8"/>
      <c r="F42" s="8"/>
      <c r="G42" s="8">
        <v>1</v>
      </c>
      <c r="H42" s="8"/>
      <c r="I42" s="47">
        <v>1</v>
      </c>
      <c r="K42" s="19"/>
      <c r="L42" s="20"/>
      <c r="M42" s="17"/>
      <c r="N42" s="17"/>
      <c r="O42" s="17"/>
      <c r="P42" s="17"/>
      <c r="Q42" s="17"/>
      <c r="R42" s="17"/>
      <c r="S42" s="17"/>
      <c r="T42" s="18"/>
    </row>
    <row r="43" spans="1:20" ht="14.25" customHeight="1">
      <c r="A43" s="11" t="s">
        <v>91</v>
      </c>
      <c r="B43" s="40" t="s">
        <v>92</v>
      </c>
      <c r="C43" s="8"/>
      <c r="D43" s="8"/>
      <c r="E43" s="8"/>
      <c r="F43" s="8"/>
      <c r="G43" s="8">
        <v>1</v>
      </c>
      <c r="H43" s="8"/>
      <c r="I43" s="47">
        <v>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4.25" customHeight="1">
      <c r="A44" s="11" t="s">
        <v>93</v>
      </c>
      <c r="B44" s="40" t="s">
        <v>94</v>
      </c>
      <c r="C44" s="8"/>
      <c r="D44" s="8"/>
      <c r="E44" s="8"/>
      <c r="F44" s="8">
        <v>1</v>
      </c>
      <c r="G44" s="8"/>
      <c r="H44" s="8"/>
      <c r="I44" s="47">
        <f>3</f>
        <v>3</v>
      </c>
    </row>
    <row r="45" spans="1:20" ht="14.25" customHeight="1">
      <c r="A45" s="5" t="s">
        <v>95</v>
      </c>
      <c r="B45" s="6" t="s">
        <v>96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11</v>
      </c>
    </row>
    <row r="46" spans="1:20" ht="14.25" customHeight="1">
      <c r="A46" s="11" t="s">
        <v>97</v>
      </c>
      <c r="B46" s="38" t="s">
        <v>98</v>
      </c>
      <c r="C46" s="8"/>
      <c r="D46" s="8"/>
      <c r="E46" s="8"/>
      <c r="F46" s="8">
        <v>1</v>
      </c>
      <c r="G46" s="8"/>
      <c r="H46" s="8"/>
      <c r="I46" s="47">
        <v>5</v>
      </c>
    </row>
    <row r="47" spans="1:20" ht="14.25" customHeight="1">
      <c r="A47" s="11" t="s">
        <v>99</v>
      </c>
      <c r="B47" s="38" t="s">
        <v>100</v>
      </c>
      <c r="C47" s="8"/>
      <c r="D47" s="8"/>
      <c r="E47" s="8"/>
      <c r="F47" s="8"/>
      <c r="G47" s="8"/>
      <c r="H47" s="8">
        <v>1</v>
      </c>
      <c r="I47" s="47">
        <v>6</v>
      </c>
    </row>
    <row r="48" spans="1:20" ht="14.25" customHeight="1">
      <c r="A48" s="11" t="s">
        <v>101</v>
      </c>
      <c r="B48" s="38" t="s">
        <v>102</v>
      </c>
      <c r="C48" s="8"/>
      <c r="D48" s="8"/>
      <c r="E48" s="8"/>
      <c r="F48" s="8"/>
      <c r="G48" s="8"/>
      <c r="H48" s="8">
        <v>1</v>
      </c>
      <c r="I48" s="47">
        <v>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B1:I2"/>
    <mergeCell ref="K9:N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84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21.44140625" customWidth="1"/>
    <col min="3" max="3" width="24.109375" customWidth="1"/>
    <col min="4" max="7" width="10.6640625" customWidth="1"/>
    <col min="8" max="8" width="11.88671875" customWidth="1"/>
    <col min="9" max="9" width="24.88671875" customWidth="1"/>
  </cols>
  <sheetData>
    <row r="1" spans="2:9" ht="14.25" customHeight="1"/>
    <row r="2" spans="2:9" ht="14.25" customHeight="1"/>
    <row r="3" spans="2:9" ht="14.25" customHeight="1">
      <c r="B3" s="24"/>
      <c r="C3" s="24"/>
      <c r="D3" s="35" t="s">
        <v>103</v>
      </c>
      <c r="E3" s="33"/>
      <c r="F3" s="34"/>
      <c r="G3" s="24"/>
      <c r="H3" s="24"/>
      <c r="I3" s="25"/>
    </row>
    <row r="4" spans="2:9" ht="14.25" customHeight="1">
      <c r="B4" s="26" t="s">
        <v>104</v>
      </c>
      <c r="C4" s="26" t="s">
        <v>105</v>
      </c>
      <c r="D4" s="26" t="s">
        <v>106</v>
      </c>
      <c r="E4" s="26" t="s">
        <v>107</v>
      </c>
      <c r="F4" s="26" t="s">
        <v>108</v>
      </c>
      <c r="G4" s="26" t="s">
        <v>109</v>
      </c>
      <c r="H4" s="26" t="s">
        <v>110</v>
      </c>
      <c r="I4" s="25"/>
    </row>
    <row r="5" spans="2:9" ht="14.25" customHeight="1">
      <c r="B5" s="24" t="s">
        <v>111</v>
      </c>
      <c r="C5" s="24" t="s">
        <v>112</v>
      </c>
      <c r="D5" s="24"/>
      <c r="E5" s="27" t="s">
        <v>113</v>
      </c>
      <c r="F5" s="28">
        <v>0.5</v>
      </c>
      <c r="G5" s="29">
        <f>3000</f>
        <v>3000</v>
      </c>
      <c r="H5" s="29">
        <f t="shared" ref="H5:H9" si="0">G5/180</f>
        <v>16.666666666666668</v>
      </c>
      <c r="I5" s="25"/>
    </row>
    <row r="6" spans="2:9" ht="14.25" customHeight="1">
      <c r="B6" s="24" t="s">
        <v>114</v>
      </c>
      <c r="C6" s="24" t="s">
        <v>115</v>
      </c>
      <c r="D6" s="24"/>
      <c r="E6" s="27" t="s">
        <v>113</v>
      </c>
      <c r="F6" s="30">
        <v>0.2</v>
      </c>
      <c r="G6" s="29">
        <f>2500</f>
        <v>2500</v>
      </c>
      <c r="H6" s="29">
        <f t="shared" si="0"/>
        <v>13.888888888888889</v>
      </c>
      <c r="I6" s="25"/>
    </row>
    <row r="7" spans="2:9" ht="14.25" customHeight="1">
      <c r="B7" s="24" t="s">
        <v>116</v>
      </c>
      <c r="C7" s="24" t="s">
        <v>117</v>
      </c>
      <c r="D7" s="24"/>
      <c r="E7" s="27" t="s">
        <v>113</v>
      </c>
      <c r="F7" s="30">
        <v>0.1</v>
      </c>
      <c r="G7" s="29">
        <f t="shared" ref="G7:G8" si="1">1600</f>
        <v>1600</v>
      </c>
      <c r="H7" s="29">
        <f t="shared" si="0"/>
        <v>8.8888888888888893</v>
      </c>
      <c r="I7" s="25"/>
    </row>
    <row r="8" spans="2:9" ht="14.25" customHeight="1">
      <c r="B8" s="24" t="s">
        <v>116</v>
      </c>
      <c r="C8" s="24" t="s">
        <v>117</v>
      </c>
      <c r="D8" s="24"/>
      <c r="E8" s="27" t="s">
        <v>113</v>
      </c>
      <c r="F8" s="30">
        <v>0.1</v>
      </c>
      <c r="G8" s="29">
        <f t="shared" si="1"/>
        <v>1600</v>
      </c>
      <c r="H8" s="29">
        <f t="shared" si="0"/>
        <v>8.8888888888888893</v>
      </c>
      <c r="I8" s="25"/>
    </row>
    <row r="9" spans="2:9" ht="14.25" customHeight="1">
      <c r="B9" s="24" t="s">
        <v>118</v>
      </c>
      <c r="C9" s="24" t="s">
        <v>118</v>
      </c>
      <c r="D9" s="24"/>
      <c r="E9" s="27" t="s">
        <v>113</v>
      </c>
      <c r="F9" s="30">
        <v>0.1</v>
      </c>
      <c r="G9" s="29">
        <f>1400</f>
        <v>1400</v>
      </c>
      <c r="H9" s="29">
        <f t="shared" si="0"/>
        <v>7.7777777777777777</v>
      </c>
      <c r="I9" s="25"/>
    </row>
    <row r="10" spans="2:9" ht="14.25" customHeight="1">
      <c r="B10" s="25"/>
      <c r="C10" s="25"/>
      <c r="D10" s="25"/>
      <c r="E10" s="25"/>
      <c r="F10" s="25"/>
      <c r="G10" s="25"/>
      <c r="H10" s="25"/>
      <c r="I10" s="25"/>
    </row>
    <row r="11" spans="2:9" ht="14.25" customHeight="1">
      <c r="B11" s="25"/>
      <c r="C11" s="25"/>
      <c r="D11" s="25"/>
      <c r="E11" s="25"/>
      <c r="F11" s="25"/>
      <c r="G11" s="25"/>
      <c r="H11" s="25"/>
      <c r="I11" s="25"/>
    </row>
    <row r="12" spans="2:9" ht="14.25" customHeight="1">
      <c r="B12" s="25"/>
      <c r="C12" s="25"/>
      <c r="D12" s="25"/>
      <c r="E12" s="25"/>
      <c r="F12" s="25"/>
      <c r="G12" s="25"/>
      <c r="H12" s="25"/>
      <c r="I12" s="25"/>
    </row>
    <row r="13" spans="2:9" ht="14.25" customHeight="1"/>
    <row r="14" spans="2:9" ht="14.25" customHeight="1"/>
    <row r="15" spans="2:9" ht="14.25" customHeight="1"/>
    <row r="16" spans="2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D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Estimación</vt:lpstr>
      <vt:lpstr>Analisis de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 Jimmy Huste Exantus</cp:lastModifiedBy>
  <dcterms:modified xsi:type="dcterms:W3CDTF">2022-05-26T21:36:11Z</dcterms:modified>
</cp:coreProperties>
</file>