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F35" i="1"/>
  <c r="F31" i="1"/>
  <c r="F30" i="1"/>
  <c r="F29" i="1"/>
  <c r="F28" i="1"/>
  <c r="F34" i="1"/>
  <c r="F36" i="1"/>
  <c r="F40" i="1"/>
  <c r="F37" i="1"/>
  <c r="F39" i="1"/>
  <c r="G21" i="1"/>
  <c r="C35" i="1"/>
  <c r="C36" i="1"/>
  <c r="D26" i="1"/>
  <c r="D21" i="1"/>
  <c r="D31" i="1"/>
  <c r="C34" i="1"/>
  <c r="G29" i="1"/>
  <c r="G35" i="1"/>
  <c r="G36" i="1"/>
  <c r="G40" i="1"/>
  <c r="D29" i="1"/>
  <c r="D35" i="1"/>
  <c r="D36" i="1"/>
  <c r="D40" i="1"/>
  <c r="C40" i="1"/>
  <c r="C37" i="1"/>
  <c r="C31" i="1"/>
  <c r="C30" i="1"/>
  <c r="C29" i="1"/>
  <c r="C39" i="1"/>
  <c r="C28" i="1"/>
  <c r="D30" i="1"/>
  <c r="D28" i="1"/>
  <c r="G30" i="1"/>
  <c r="G31" i="1"/>
  <c r="G20" i="1"/>
  <c r="G22" i="1"/>
  <c r="G28" i="1"/>
  <c r="G19" i="1"/>
  <c r="G37" i="1"/>
  <c r="G39" i="1"/>
  <c r="G33" i="1"/>
  <c r="F26" i="1"/>
  <c r="G25" i="1"/>
  <c r="F25" i="1"/>
  <c r="G24" i="1"/>
  <c r="F24" i="1"/>
  <c r="D33" i="1"/>
  <c r="D37" i="1"/>
  <c r="D39" i="1"/>
  <c r="D22" i="1"/>
  <c r="D19" i="1"/>
  <c r="C26" i="1"/>
  <c r="D20" i="1"/>
  <c r="D24" i="1"/>
  <c r="D25" i="1"/>
  <c r="C25" i="1"/>
  <c r="C24" i="1"/>
  <c r="C15" i="1"/>
  <c r="C11" i="1"/>
  <c r="F11" i="1"/>
  <c r="E11" i="1"/>
  <c r="F12" i="1"/>
  <c r="D12" i="1"/>
  <c r="E12" i="1"/>
  <c r="E6" i="1"/>
  <c r="D6" i="1"/>
  <c r="E5" i="1"/>
  <c r="D5" i="1"/>
  <c r="E4" i="1"/>
  <c r="D4" i="1"/>
  <c r="E3" i="1"/>
  <c r="D3" i="1"/>
  <c r="E2" i="1"/>
  <c r="D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<sst xmlns="http://schemas.openxmlformats.org/spreadsheetml/2006/main" count="29" uniqueCount="28">
  <si>
    <t>Seno</t>
  </si>
  <si>
    <t>Coseno</t>
  </si>
  <si>
    <t>h</t>
  </si>
  <si>
    <t>ca</t>
  </si>
  <si>
    <t>co</t>
  </si>
  <si>
    <t>ang grados</t>
  </si>
  <si>
    <t>ang rad</t>
  </si>
  <si>
    <t>explorerAngle</t>
  </si>
  <si>
    <t>explorerDistance</t>
  </si>
  <si>
    <t>baseAngle</t>
  </si>
  <si>
    <t>baseDistance</t>
  </si>
  <si>
    <t>hypoteneuse</t>
  </si>
  <si>
    <t>angle</t>
  </si>
  <si>
    <t>h1</t>
  </si>
  <si>
    <t>co1</t>
  </si>
  <si>
    <t>ca1</t>
  </si>
  <si>
    <t>difAngle1</t>
  </si>
  <si>
    <t>test</t>
  </si>
  <si>
    <t>co2</t>
  </si>
  <si>
    <t>ca2</t>
  </si>
  <si>
    <t>difAngle2</t>
  </si>
  <si>
    <t>angleRocket</t>
  </si>
  <si>
    <t xml:space="preserve"> = BaseDistance</t>
  </si>
  <si>
    <t xml:space="preserve"> = h - COS(h1)</t>
  </si>
  <si>
    <t xml:space="preserve"> = test -&gt; ca^2 + co^2 =  h1^2</t>
  </si>
  <si>
    <t xml:space="preserve"> co2 = abs(explorerDistance - co1)</t>
  </si>
  <si>
    <t>tmp</t>
  </si>
  <si>
    <t>distanceRocket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</si>
</sst>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596900</xdr:colOff>
      <xdr:row>10</xdr:row>
      <xdr:rowOff>152400</xdr:rowOff>
    </xdr:from>
    <xdr:to>
      <xdr:col>26</xdr:col>
      <xdr:colOff>304800</xdr:colOff>
      <xdr:row>45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2057400"/>
          <a:ext cx="14566900" cy="669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1" workbookViewId="0">
      <selection activeCell="G26" sqref="G26"/>
    </sheetView>
  </sheetViews>
  <sheetFormatPr baseColWidth="10" defaultRowHeight="15" x14ac:dyDescent="0"/>
  <cols>
    <col min="1" max="1" width="28.83203125" bestFit="1" customWidth="1"/>
    <col min="2" max="2" width="20.83203125" customWidth="1"/>
    <col min="5" max="5" width="6" customWidth="1"/>
  </cols>
  <sheetData>
    <row r="1" spans="2:6">
      <c r="B1" t="s">
        <v>0</v>
      </c>
      <c r="D1" t="s">
        <v>1</v>
      </c>
    </row>
    <row r="2" spans="2:6">
      <c r="B2">
        <f>SIN(C2)</f>
        <v>0.8414709848078965</v>
      </c>
      <c r="C2">
        <v>1</v>
      </c>
      <c r="D2">
        <f>COS(E2)</f>
        <v>0.54030230586813977</v>
      </c>
      <c r="E2">
        <f>C2</f>
        <v>1</v>
      </c>
    </row>
    <row r="3" spans="2:6">
      <c r="B3">
        <f>SIN(C3)</f>
        <v>0.95891572341430653</v>
      </c>
      <c r="C3">
        <v>360</v>
      </c>
      <c r="D3">
        <f t="shared" ref="D3:D6" si="0">COS(E3)</f>
        <v>-0.28369109148652732</v>
      </c>
      <c r="E3">
        <f t="shared" ref="E3:E6" si="1">C3</f>
        <v>360</v>
      </c>
    </row>
    <row r="4" spans="2:6">
      <c r="B4">
        <f>SIN(C4)</f>
        <v>0.89399666360055785</v>
      </c>
      <c r="C4">
        <v>90</v>
      </c>
      <c r="D4">
        <f t="shared" si="0"/>
        <v>-0.44807361612917013</v>
      </c>
      <c r="E4">
        <f t="shared" si="1"/>
        <v>90</v>
      </c>
    </row>
    <row r="5" spans="2:6">
      <c r="B5">
        <f>SIN(C5)</f>
        <v>0.85090352453411844</v>
      </c>
      <c r="C5">
        <v>45</v>
      </c>
      <c r="D5">
        <f t="shared" si="0"/>
        <v>0.52532198881772973</v>
      </c>
      <c r="E5">
        <f t="shared" si="1"/>
        <v>45</v>
      </c>
    </row>
    <row r="6" spans="2:6">
      <c r="B6">
        <f>SIN(C6)</f>
        <v>-0.80115263573383044</v>
      </c>
      <c r="C6">
        <v>180</v>
      </c>
      <c r="D6">
        <f t="shared" si="0"/>
        <v>-0.59846006905785809</v>
      </c>
      <c r="E6">
        <f t="shared" si="1"/>
        <v>180</v>
      </c>
    </row>
    <row r="10" spans="2:6">
      <c r="B10" t="s">
        <v>5</v>
      </c>
      <c r="C10" t="s">
        <v>6</v>
      </c>
      <c r="D10" t="s">
        <v>2</v>
      </c>
      <c r="E10" t="s">
        <v>3</v>
      </c>
      <c r="F10" t="s">
        <v>4</v>
      </c>
    </row>
    <row r="11" spans="2:6">
      <c r="B11">
        <v>30</v>
      </c>
      <c r="C11">
        <f>B11*PI()/180</f>
        <v>0.52359877559829882</v>
      </c>
      <c r="D11">
        <v>10</v>
      </c>
      <c r="E11">
        <f>D11-((COS(C11)))</f>
        <v>9.1339745962155607</v>
      </c>
      <c r="F11">
        <f>D11-((SIN(C11)))</f>
        <v>9.5</v>
      </c>
    </row>
    <row r="12" spans="2:6">
      <c r="D12">
        <f>+D11*D11</f>
        <v>100</v>
      </c>
      <c r="E12">
        <f>E11*E11</f>
        <v>83.429491924311222</v>
      </c>
      <c r="F12">
        <f>F11*F11</f>
        <v>90.25</v>
      </c>
    </row>
    <row r="15" spans="2:6">
      <c r="C15">
        <f>TAN(RADIANS(1.3))</f>
        <v>2.2693174584357753E-2</v>
      </c>
    </row>
    <row r="17" spans="1:7">
      <c r="C17">
        <v>1</v>
      </c>
      <c r="F17">
        <v>2</v>
      </c>
    </row>
    <row r="19" spans="1:7">
      <c r="B19" s="1" t="s">
        <v>7</v>
      </c>
      <c r="C19" s="1">
        <v>15.305999999999999</v>
      </c>
      <c r="D19">
        <f>C19</f>
        <v>15.305999999999999</v>
      </c>
      <c r="F19" s="1">
        <v>15.305999999999999</v>
      </c>
      <c r="G19">
        <f>F19</f>
        <v>15.305999999999999</v>
      </c>
    </row>
    <row r="20" spans="1:7">
      <c r="B20" s="1" t="s">
        <v>8</v>
      </c>
      <c r="C20" s="1">
        <v>740.87199999999996</v>
      </c>
      <c r="D20">
        <f>C20</f>
        <v>740.87199999999996</v>
      </c>
      <c r="F20" s="1">
        <v>740.87199999999996</v>
      </c>
      <c r="G20">
        <f>F20</f>
        <v>740.87199999999996</v>
      </c>
    </row>
    <row r="21" spans="1:7">
      <c r="B21" s="1" t="s">
        <v>9</v>
      </c>
      <c r="C21" s="1">
        <v>170.46600000000001</v>
      </c>
      <c r="D21">
        <f>ABS(180-C21)</f>
        <v>9.5339999999999918</v>
      </c>
      <c r="F21" s="1">
        <v>192.93100000000001</v>
      </c>
      <c r="G21">
        <f>ABS(180-F21)</f>
        <v>12.931000000000012</v>
      </c>
    </row>
    <row r="22" spans="1:7">
      <c r="B22" s="1" t="s">
        <v>10</v>
      </c>
      <c r="C22" s="1">
        <v>444.17599999999999</v>
      </c>
      <c r="D22">
        <f>C22</f>
        <v>444.17599999999999</v>
      </c>
      <c r="F22" s="1">
        <v>406.54300000000001</v>
      </c>
      <c r="G22">
        <f>F22</f>
        <v>406.54300000000001</v>
      </c>
    </row>
    <row r="24" spans="1:7">
      <c r="B24" t="s">
        <v>11</v>
      </c>
      <c r="C24">
        <f>IF(C20&gt;C22,C20,C22)</f>
        <v>740.87199999999996</v>
      </c>
      <c r="D24">
        <f>IF(D20&gt;D22,D20,D22)</f>
        <v>740.87199999999996</v>
      </c>
      <c r="F24">
        <f>IF(F20&gt;F22,F20,F22)</f>
        <v>740.87199999999996</v>
      </c>
      <c r="G24">
        <f>IF(G20&gt;G22,G20,G22)</f>
        <v>740.87199999999996</v>
      </c>
    </row>
    <row r="25" spans="1:7">
      <c r="B25" t="s">
        <v>3</v>
      </c>
      <c r="C25">
        <f>IF(C20&gt;C22,C22,C20)</f>
        <v>444.17599999999999</v>
      </c>
      <c r="D25">
        <f>IF(D20&gt;D22,D22,D20)</f>
        <v>444.17599999999999</v>
      </c>
      <c r="F25">
        <f>IF(F20&gt;F22,F22,F20)</f>
        <v>406.54300000000001</v>
      </c>
      <c r="G25">
        <f>IF(G20&gt;G22,G22,G20)</f>
        <v>406.54300000000001</v>
      </c>
    </row>
    <row r="26" spans="1:7">
      <c r="B26" t="s">
        <v>12</v>
      </c>
      <c r="C26">
        <f>+C19+C21</f>
        <v>185.77200000000002</v>
      </c>
      <c r="D26">
        <f>+D19+D21</f>
        <v>24.839999999999989</v>
      </c>
      <c r="F26">
        <f>+F19+F21</f>
        <v>208.23700000000002</v>
      </c>
      <c r="G26">
        <f>ABS(G19-G21)</f>
        <v>2.3749999999999876</v>
      </c>
    </row>
    <row r="28" spans="1:7">
      <c r="A28" t="s">
        <v>22</v>
      </c>
      <c r="B28" t="s">
        <v>13</v>
      </c>
      <c r="C28">
        <f>C22</f>
        <v>444.17599999999999</v>
      </c>
      <c r="D28">
        <f>D22</f>
        <v>444.17599999999999</v>
      </c>
      <c r="F28">
        <f>F22</f>
        <v>406.54300000000001</v>
      </c>
      <c r="G28">
        <f>G22</f>
        <v>406.54300000000001</v>
      </c>
    </row>
    <row r="29" spans="1:7">
      <c r="A29" t="s">
        <v>23</v>
      </c>
      <c r="B29" t="s">
        <v>14</v>
      </c>
      <c r="C29">
        <f>D28*COS(RADIANS(D21))</f>
        <v>438.04081307818842</v>
      </c>
      <c r="D29">
        <f>D28*COS(RADIANS(D26))</f>
        <v>403.08280175497515</v>
      </c>
      <c r="F29">
        <f>G28*COS(RADIANS(G21))</f>
        <v>396.2331758658122</v>
      </c>
      <c r="G29">
        <f>G28*COS(RADIANS(G26))</f>
        <v>406.19378228264532</v>
      </c>
    </row>
    <row r="30" spans="1:7">
      <c r="B30" t="s">
        <v>15</v>
      </c>
      <c r="C30">
        <f>D28*SIN(RADIANS(D21))</f>
        <v>73.570136970102126</v>
      </c>
      <c r="D30">
        <f>D28*SIN(RADIANS(D26))</f>
        <v>186.59199850304236</v>
      </c>
      <c r="F30">
        <f>G28*SIN(RADIANS(G21))</f>
        <v>90.975167998153935</v>
      </c>
      <c r="G30">
        <f>G28*SIN(RADIANS(G26))</f>
        <v>16.847020030822144</v>
      </c>
    </row>
    <row r="31" spans="1:7">
      <c r="B31" t="s">
        <v>16</v>
      </c>
      <c r="C31">
        <f>180-90-D26</f>
        <v>65.160000000000011</v>
      </c>
      <c r="D31">
        <f>180-90-D26</f>
        <v>65.160000000000011</v>
      </c>
      <c r="F31">
        <f>180-90-G26</f>
        <v>87.625000000000014</v>
      </c>
      <c r="G31">
        <f>180-90-G26</f>
        <v>87.625000000000014</v>
      </c>
    </row>
    <row r="33" spans="1:7">
      <c r="A33" t="s">
        <v>24</v>
      </c>
      <c r="B33" t="s">
        <v>17</v>
      </c>
      <c r="D33" t="b">
        <f>(D28^2)=(D29^2)+(D30^2)</f>
        <v>1</v>
      </c>
      <c r="G33" t="b">
        <f>(G28^2)=(G29^2)+(G30^2)</f>
        <v>1</v>
      </c>
    </row>
    <row r="34" spans="1:7">
      <c r="B34" t="s">
        <v>26</v>
      </c>
      <c r="C34">
        <f>D28/COS(RADIANS(D26))</f>
        <v>489.45853833756343</v>
      </c>
      <c r="F34">
        <f>G28/COS(RADIANS(G26))</f>
        <v>406.89251795093639</v>
      </c>
    </row>
    <row r="35" spans="1:7">
      <c r="A35" t="s">
        <v>25</v>
      </c>
      <c r="B35" t="s">
        <v>18</v>
      </c>
      <c r="C35">
        <f>D28*SIN(RADIANS(D26))</f>
        <v>186.59199850304236</v>
      </c>
      <c r="D35">
        <f>ABS(D20-D29)</f>
        <v>337.78919824502481</v>
      </c>
      <c r="F35">
        <f>G28*SIN(RADIANS(G26))</f>
        <v>16.847020030822144</v>
      </c>
      <c r="G35">
        <f>ABS(G20-G29)</f>
        <v>334.67821771735464</v>
      </c>
    </row>
    <row r="36" spans="1:7">
      <c r="B36" t="s">
        <v>19</v>
      </c>
      <c r="C36">
        <f>+C20-C34</f>
        <v>251.41346166243653</v>
      </c>
      <c r="D36">
        <f>D29</f>
        <v>403.08280175497515</v>
      </c>
      <c r="F36">
        <f>+F20-F34</f>
        <v>333.97948204906356</v>
      </c>
      <c r="G36">
        <f>G29</f>
        <v>406.19378228264532</v>
      </c>
    </row>
    <row r="37" spans="1:7">
      <c r="B37" t="s">
        <v>20</v>
      </c>
      <c r="C37">
        <f>TAN((C35/C36))</f>
        <v>0.91708007831762683</v>
      </c>
      <c r="D37">
        <f>TAN((D35/D36))</f>
        <v>1.1111852787800764</v>
      </c>
      <c r="F37">
        <f>TAN((F35/F36))</f>
        <v>5.04861068219545E-2</v>
      </c>
      <c r="G37">
        <f>TAN((G35/G36))</f>
        <v>1.0802092308256732</v>
      </c>
    </row>
    <row r="39" spans="1:7">
      <c r="B39" t="s">
        <v>21</v>
      </c>
      <c r="C39" s="1">
        <f>DEGREES(C37)</f>
        <v>52.544817963127016</v>
      </c>
      <c r="D39">
        <f>DEGREES(D37)</f>
        <v>63.666226731166176</v>
      </c>
      <c r="F39" s="1">
        <f>DEGREES(F37)</f>
        <v>2.8926408449446264</v>
      </c>
      <c r="G39">
        <f>DEGREES(G37)</f>
        <v>61.891429917384023</v>
      </c>
    </row>
    <row r="40" spans="1:7">
      <c r="B40" t="s">
        <v>27</v>
      </c>
      <c r="C40">
        <f>SQRT((C35^2) + (C36^2))</f>
        <v>313.08992735386556</v>
      </c>
      <c r="D40">
        <f>SQRT((D35^2) + (D36^2))</f>
        <v>525.90615847473896</v>
      </c>
      <c r="F40">
        <f>SQRT((F35^2) + (F36^2))</f>
        <v>334.40412155605929</v>
      </c>
      <c r="G40">
        <f>SQRT((G35^2) + (G36^2))</f>
        <v>526.31064798229772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Muñoz</dc:creator>
  <cp:lastModifiedBy>Jimmy Muñoz</cp:lastModifiedBy>
  <dcterms:created xsi:type="dcterms:W3CDTF">2015-12-12T10:40:03Z</dcterms:created>
  <dcterms:modified xsi:type="dcterms:W3CDTF">2015-12-12T21:52:59Z</dcterms:modified>
</cp:coreProperties>
</file>