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WGOH\DiscordPayout\shard-payout\"/>
    </mc:Choice>
  </mc:AlternateContent>
  <xr:revisionPtr revIDLastSave="0" documentId="13_ncr:1_{D3C17A02-D4A6-40B9-9ECB-85E6E0EE4C3D}" xr6:coauthVersionLast="28" xr6:coauthVersionMax="28" xr10:uidLastSave="{00000000-0000-0000-0000-000000000000}"/>
  <bookViews>
    <workbookView xWindow="0" yWindow="0" windowWidth="16170" windowHeight="59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1027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V17" i="1"/>
  <c r="U17" i="1"/>
  <c r="T17" i="1"/>
  <c r="S17" i="1"/>
  <c r="R17" i="1"/>
  <c r="Q17" i="1"/>
  <c r="P17" i="1"/>
  <c r="O17" i="1"/>
  <c r="N17" i="1"/>
  <c r="M17" i="1"/>
  <c r="L17" i="1"/>
  <c r="K17" i="1"/>
  <c r="H17" i="1"/>
  <c r="W35" i="1" l="1"/>
  <c r="V35" i="1"/>
  <c r="U35" i="1"/>
  <c r="T35" i="1"/>
  <c r="S35" i="1"/>
  <c r="R35" i="1"/>
  <c r="Q35" i="1"/>
  <c r="P35" i="1"/>
  <c r="O35" i="1"/>
  <c r="N35" i="1"/>
  <c r="M35" i="1"/>
  <c r="L35" i="1"/>
  <c r="K35" i="1"/>
  <c r="H35" i="1"/>
  <c r="N34" i="1" l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S7" i="1"/>
  <c r="Q7" i="1"/>
  <c r="P7" i="1"/>
  <c r="O7" i="1"/>
  <c r="M7" i="1"/>
  <c r="L7" i="1"/>
  <c r="K7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6" i="1"/>
  <c r="S15" i="1"/>
  <c r="S14" i="1"/>
  <c r="S13" i="1"/>
  <c r="S12" i="1"/>
  <c r="S11" i="1"/>
  <c r="S10" i="1"/>
  <c r="S9" i="1"/>
  <c r="S8" i="1"/>
  <c r="S6" i="1"/>
  <c r="S5" i="1"/>
  <c r="S4" i="1"/>
  <c r="S3" i="1"/>
  <c r="S2" i="1"/>
  <c r="A10" i="2"/>
  <c r="H27" i="1" s="1"/>
  <c r="S1" i="1" s="1"/>
  <c r="L30" i="1"/>
  <c r="L29" i="1"/>
  <c r="L28" i="1"/>
  <c r="Q27" i="1"/>
  <c r="P27" i="1"/>
  <c r="O27" i="1"/>
  <c r="M27" i="1"/>
  <c r="L27" i="1"/>
  <c r="K27" i="1"/>
  <c r="Q32" i="1" l="1"/>
  <c r="P32" i="1"/>
  <c r="O32" i="1"/>
  <c r="M32" i="1"/>
  <c r="L32" i="1"/>
  <c r="K32" i="1"/>
  <c r="Q10" i="1" l="1"/>
  <c r="P10" i="1"/>
  <c r="O10" i="1"/>
  <c r="M10" i="1"/>
  <c r="L10" i="1"/>
  <c r="K10" i="1"/>
  <c r="Q22" i="1"/>
  <c r="P22" i="1"/>
  <c r="O22" i="1"/>
  <c r="M22" i="1"/>
  <c r="L22" i="1"/>
  <c r="K22" i="1"/>
  <c r="H7" i="1"/>
  <c r="N1" i="1" s="1"/>
  <c r="Q23" i="1"/>
  <c r="P23" i="1"/>
  <c r="O23" i="1"/>
  <c r="M23" i="1"/>
  <c r="L23" i="1"/>
  <c r="K23" i="1"/>
  <c r="Q26" i="1"/>
  <c r="P26" i="1"/>
  <c r="O26" i="1"/>
  <c r="M26" i="1"/>
  <c r="L26" i="1"/>
  <c r="K26" i="1"/>
  <c r="Q14" i="1" l="1"/>
  <c r="P14" i="1"/>
  <c r="O14" i="1"/>
  <c r="M14" i="1"/>
  <c r="L14" i="1"/>
  <c r="K14" i="1"/>
  <c r="W34" i="1" l="1"/>
  <c r="Q34" i="1"/>
  <c r="P34" i="1"/>
  <c r="O34" i="1"/>
  <c r="M34" i="1"/>
  <c r="L34" i="1"/>
  <c r="K34" i="1"/>
  <c r="H34" i="1"/>
  <c r="W1" i="1" s="1"/>
  <c r="Q33" i="1"/>
  <c r="P33" i="1"/>
  <c r="O33" i="1"/>
  <c r="M33" i="1"/>
  <c r="L33" i="1"/>
  <c r="K33" i="1"/>
  <c r="Q31" i="1"/>
  <c r="P31" i="1"/>
  <c r="O31" i="1"/>
  <c r="M31" i="1"/>
  <c r="L31" i="1"/>
  <c r="K31" i="1"/>
  <c r="Q30" i="1"/>
  <c r="P30" i="1"/>
  <c r="O30" i="1"/>
  <c r="M30" i="1"/>
  <c r="K30" i="1"/>
  <c r="Q29" i="1"/>
  <c r="P29" i="1"/>
  <c r="O29" i="1"/>
  <c r="M29" i="1"/>
  <c r="K29" i="1"/>
  <c r="Q28" i="1"/>
  <c r="P28" i="1"/>
  <c r="O28" i="1"/>
  <c r="M28" i="1"/>
  <c r="K28" i="1"/>
  <c r="Q24" i="1"/>
  <c r="P24" i="1"/>
  <c r="O24" i="1"/>
  <c r="M24" i="1"/>
  <c r="L24" i="1"/>
  <c r="K24" i="1"/>
  <c r="Q25" i="1"/>
  <c r="P25" i="1"/>
  <c r="O25" i="1"/>
  <c r="M25" i="1"/>
  <c r="L25" i="1"/>
  <c r="K25" i="1"/>
  <c r="Q21" i="1" l="1"/>
  <c r="P21" i="1"/>
  <c r="O21" i="1"/>
  <c r="M21" i="1"/>
  <c r="L21" i="1"/>
  <c r="K21" i="1"/>
  <c r="Q20" i="1"/>
  <c r="P20" i="1"/>
  <c r="O20" i="1"/>
  <c r="M20" i="1"/>
  <c r="L20" i="1"/>
  <c r="K20" i="1"/>
  <c r="Q19" i="1"/>
  <c r="P19" i="1"/>
  <c r="O19" i="1"/>
  <c r="M19" i="1"/>
  <c r="L19" i="1"/>
  <c r="K19" i="1"/>
  <c r="Q18" i="1"/>
  <c r="P18" i="1"/>
  <c r="O18" i="1"/>
  <c r="M18" i="1"/>
  <c r="L18" i="1"/>
  <c r="K18" i="1"/>
  <c r="Q16" i="1"/>
  <c r="P16" i="1"/>
  <c r="O16" i="1"/>
  <c r="M16" i="1"/>
  <c r="L16" i="1"/>
  <c r="K16" i="1"/>
  <c r="Q15" i="1"/>
  <c r="P15" i="1"/>
  <c r="O15" i="1"/>
  <c r="M15" i="1"/>
  <c r="L15" i="1"/>
  <c r="K15" i="1"/>
  <c r="Q13" i="1"/>
  <c r="P13" i="1"/>
  <c r="O13" i="1"/>
  <c r="M13" i="1"/>
  <c r="L13" i="1"/>
  <c r="K13" i="1"/>
  <c r="Q12" i="1"/>
  <c r="P12" i="1"/>
  <c r="O12" i="1"/>
  <c r="M12" i="1"/>
  <c r="L12" i="1"/>
  <c r="K12" i="1"/>
  <c r="Q11" i="1"/>
  <c r="P11" i="1"/>
  <c r="O11" i="1"/>
  <c r="M11" i="1"/>
  <c r="L11" i="1"/>
  <c r="K11" i="1"/>
  <c r="Q8" i="1"/>
  <c r="P8" i="1"/>
  <c r="O8" i="1"/>
  <c r="M8" i="1"/>
  <c r="L8" i="1"/>
  <c r="K8" i="1"/>
  <c r="Q6" i="1"/>
  <c r="P6" i="1"/>
  <c r="O6" i="1"/>
  <c r="M6" i="1"/>
  <c r="L6" i="1"/>
  <c r="K6" i="1"/>
  <c r="Q5" i="1"/>
  <c r="P5" i="1"/>
  <c r="O5" i="1"/>
  <c r="M5" i="1"/>
  <c r="L5" i="1"/>
  <c r="K5" i="1"/>
  <c r="Q4" i="1"/>
  <c r="P4" i="1"/>
  <c r="O4" i="1"/>
  <c r="M4" i="1"/>
  <c r="L4" i="1"/>
  <c r="K4" i="1"/>
  <c r="Q3" i="1"/>
  <c r="P3" i="1"/>
  <c r="O3" i="1"/>
  <c r="M3" i="1"/>
  <c r="L3" i="1"/>
  <c r="K3" i="1"/>
  <c r="Q9" i="1"/>
  <c r="P9" i="1"/>
  <c r="B14" i="2"/>
  <c r="B13" i="2"/>
  <c r="B12" i="2"/>
  <c r="B11" i="2"/>
  <c r="B9" i="2"/>
  <c r="A8" i="2"/>
  <c r="A7" i="2"/>
  <c r="O9" i="1"/>
  <c r="M9" i="1"/>
  <c r="L9" i="1"/>
  <c r="K9" i="1"/>
  <c r="R13" i="1" l="1"/>
  <c r="R7" i="1"/>
  <c r="W27" i="1"/>
  <c r="W7" i="1"/>
  <c r="W32" i="1"/>
  <c r="W10" i="1"/>
  <c r="W26" i="1"/>
  <c r="W22" i="1"/>
  <c r="W23" i="1"/>
  <c r="W14" i="1"/>
  <c r="T7" i="1"/>
  <c r="T27" i="1"/>
  <c r="T32" i="1"/>
  <c r="T26" i="1"/>
  <c r="T23" i="1"/>
  <c r="T22" i="1"/>
  <c r="T10" i="1"/>
  <c r="T14" i="1"/>
  <c r="H11" i="1"/>
  <c r="H10" i="1"/>
  <c r="U7" i="1"/>
  <c r="U27" i="1"/>
  <c r="U32" i="1"/>
  <c r="U26" i="1"/>
  <c r="U23" i="1"/>
  <c r="U22" i="1"/>
  <c r="U10" i="1"/>
  <c r="U14" i="1"/>
  <c r="H23" i="1"/>
  <c r="H22" i="1"/>
  <c r="H14" i="1"/>
  <c r="V7" i="1"/>
  <c r="V27" i="1"/>
  <c r="V32" i="1"/>
  <c r="V22" i="1"/>
  <c r="V23" i="1"/>
  <c r="V10" i="1"/>
  <c r="V26" i="1"/>
  <c r="V14" i="1"/>
  <c r="H18" i="1"/>
  <c r="R9" i="1"/>
  <c r="R3" i="1"/>
  <c r="R4" i="1"/>
  <c r="R5" i="1"/>
  <c r="R6" i="1"/>
  <c r="R8" i="1"/>
  <c r="R11" i="1"/>
  <c r="R12" i="1"/>
  <c r="A9" i="2"/>
  <c r="H26" i="1" s="1"/>
  <c r="R27" i="1"/>
  <c r="R32" i="1"/>
  <c r="R10" i="1"/>
  <c r="R26" i="1"/>
  <c r="R22" i="1"/>
  <c r="R23" i="1"/>
  <c r="R14" i="1"/>
  <c r="V31" i="1"/>
  <c r="V34" i="1"/>
  <c r="V33" i="1"/>
  <c r="W2" i="1"/>
  <c r="W6" i="1"/>
  <c r="W11" i="1"/>
  <c r="W16" i="1"/>
  <c r="W21" i="1"/>
  <c r="W29" i="1"/>
  <c r="W9" i="1"/>
  <c r="W28" i="1"/>
  <c r="W3" i="1"/>
  <c r="W12" i="1"/>
  <c r="W18" i="1"/>
  <c r="W24" i="1"/>
  <c r="W30" i="1"/>
  <c r="W4" i="1"/>
  <c r="W8" i="1"/>
  <c r="W13" i="1"/>
  <c r="W19" i="1"/>
  <c r="W25" i="1"/>
  <c r="W31" i="1"/>
  <c r="W5" i="1"/>
  <c r="W15" i="1"/>
  <c r="W20" i="1"/>
  <c r="W33" i="1"/>
  <c r="U31" i="1"/>
  <c r="U34" i="1"/>
  <c r="U33" i="1"/>
  <c r="H12" i="1"/>
  <c r="H24" i="1"/>
  <c r="H21" i="1"/>
  <c r="H13" i="1"/>
  <c r="H19" i="1"/>
  <c r="H25" i="1"/>
  <c r="R1" i="1" s="1"/>
  <c r="R34" i="1"/>
  <c r="R33" i="1"/>
  <c r="R25" i="1"/>
  <c r="R30" i="1"/>
  <c r="R29" i="1"/>
  <c r="R28" i="1"/>
  <c r="R24" i="1"/>
  <c r="R31" i="1"/>
  <c r="H9" i="1"/>
  <c r="H15" i="1"/>
  <c r="Q1" i="1" s="1"/>
  <c r="H20" i="1"/>
  <c r="T34" i="1"/>
  <c r="T31" i="1"/>
  <c r="T33" i="1"/>
  <c r="H16" i="1"/>
  <c r="R15" i="1"/>
  <c r="R16" i="1"/>
  <c r="R18" i="1"/>
  <c r="R19" i="1"/>
  <c r="R20" i="1"/>
  <c r="R21" i="1"/>
  <c r="V21" i="1"/>
  <c r="V30" i="1"/>
  <c r="V29" i="1"/>
  <c r="V28" i="1"/>
  <c r="U29" i="1"/>
  <c r="U30" i="1"/>
  <c r="U28" i="1"/>
  <c r="T21" i="1"/>
  <c r="T29" i="1"/>
  <c r="T30" i="1"/>
  <c r="T28" i="1"/>
  <c r="T4" i="1"/>
  <c r="T9" i="1"/>
  <c r="T6" i="1"/>
  <c r="T3" i="1"/>
  <c r="T5" i="1"/>
  <c r="V3" i="1"/>
  <c r="A14" i="2"/>
  <c r="H33" i="1" s="1"/>
  <c r="V1" i="1" s="1"/>
  <c r="V5" i="1"/>
  <c r="V8" i="1"/>
  <c r="V11" i="1"/>
  <c r="V12" i="1"/>
  <c r="V13" i="1"/>
  <c r="V15" i="1"/>
  <c r="V16" i="1"/>
  <c r="V18" i="1"/>
  <c r="V19" i="1"/>
  <c r="V20" i="1"/>
  <c r="A13" i="2"/>
  <c r="V25" i="1"/>
  <c r="V24" i="1"/>
  <c r="V9" i="1"/>
  <c r="V4" i="1"/>
  <c r="V6" i="1"/>
  <c r="A12" i="2"/>
  <c r="U24" i="1"/>
  <c r="U25" i="1"/>
  <c r="U8" i="1"/>
  <c r="U12" i="1"/>
  <c r="U15" i="1"/>
  <c r="U18" i="1"/>
  <c r="U20" i="1"/>
  <c r="U9" i="1"/>
  <c r="U3" i="1"/>
  <c r="U4" i="1"/>
  <c r="U5" i="1"/>
  <c r="U6" i="1"/>
  <c r="U11" i="1"/>
  <c r="U13" i="1"/>
  <c r="U16" i="1"/>
  <c r="U19" i="1"/>
  <c r="U21" i="1"/>
  <c r="T8" i="1"/>
  <c r="T11" i="1"/>
  <c r="T12" i="1"/>
  <c r="T13" i="1"/>
  <c r="T15" i="1"/>
  <c r="T16" i="1"/>
  <c r="T18" i="1"/>
  <c r="T19" i="1"/>
  <c r="T20" i="1"/>
  <c r="A11" i="2"/>
  <c r="T25" i="1"/>
  <c r="T24" i="1"/>
  <c r="R2" i="1"/>
  <c r="Q2" i="1"/>
  <c r="P2" i="1"/>
  <c r="O2" i="1"/>
  <c r="N2" i="1"/>
  <c r="M2" i="1"/>
  <c r="H6" i="1"/>
  <c r="M1" i="1" s="1"/>
  <c r="H31" i="1" l="1"/>
  <c r="U1" i="1" s="1"/>
  <c r="H32" i="1"/>
  <c r="H5" i="1"/>
  <c r="H3" i="1"/>
  <c r="H2" i="1"/>
  <c r="L2" i="1" l="1"/>
  <c r="K2" i="1"/>
  <c r="K1" i="1"/>
  <c r="H8" i="1" l="1"/>
  <c r="O1" i="1" s="1"/>
  <c r="H4" i="1"/>
  <c r="L1" i="1" s="1"/>
  <c r="U2" i="1" l="1"/>
  <c r="T2" i="1"/>
  <c r="V2" i="1"/>
  <c r="H29" i="1" l="1"/>
  <c r="P1" i="1"/>
  <c r="H30" i="1"/>
  <c r="H28" i="1"/>
  <c r="T1" i="1" l="1"/>
</calcChain>
</file>

<file path=xl/sharedStrings.xml><?xml version="1.0" encoding="utf-8"?>
<sst xmlns="http://schemas.openxmlformats.org/spreadsheetml/2006/main" count="213" uniqueCount="125">
  <si>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</si>
  <si>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</si>
  <si>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</si>
  <si>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</si>
  <si>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</si>
  <si>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</si>
  <si>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</si>
  <si>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</si>
  <si>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</si>
  <si>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</si>
  <si>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</si>
  <si>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BST</t>
  </si>
  <si>
    <t>Asia</t>
  </si>
  <si>
    <t>☀</t>
  </si>
  <si>
    <t>:flag_ru:</t>
  </si>
  <si>
    <t>:flag_ua:</t>
  </si>
  <si>
    <t>:flag_pl:</t>
  </si>
  <si>
    <t>:flag_gb:</t>
  </si>
  <si>
    <t>America</t>
  </si>
  <si>
    <t>:flag_ca:</t>
  </si>
  <si>
    <t>:flag_us:</t>
  </si>
  <si>
    <t>No DST</t>
  </si>
  <si>
    <t>29/10</t>
  </si>
  <si>
    <t>5/11</t>
  </si>
  <si>
    <t>ChST</t>
  </si>
  <si>
    <t>JST</t>
  </si>
  <si>
    <t>Europe</t>
  </si>
  <si>
    <t>England</t>
  </si>
  <si>
    <t>Jimothie</t>
  </si>
  <si>
    <t>&lt;https://swgoh.gg/u/jimothie1/&gt;</t>
  </si>
  <si>
    <t>Ukraine</t>
  </si>
  <si>
    <t>&lt;https://swgoh.gg/u/jimmys73/&gt;</t>
  </si>
  <si>
    <t>JIMMYS GMTplus2</t>
  </si>
  <si>
    <t>MeXaHuK</t>
  </si>
  <si>
    <t>Russia</t>
  </si>
  <si>
    <t>&lt;https://swgoh.gg/u/MexaHuk/&gt;</t>
  </si>
  <si>
    <t>Japan</t>
  </si>
  <si>
    <t>&lt;https://swgoh.gg/u/mmmz2011/&gt;</t>
  </si>
  <si>
    <t>&lt;https://swgoh.gg/u/moxpearl/&gt;</t>
  </si>
  <si>
    <t>Charlie2</t>
  </si>
  <si>
    <t>China</t>
  </si>
  <si>
    <t>:flag_cn:</t>
  </si>
  <si>
    <t>&lt;https://swgoh.gg/u/charlie2/&gt;</t>
  </si>
  <si>
    <t>Pharaohs Lair</t>
  </si>
  <si>
    <t>&lt;https://swgoh.gg/u/pharaohslair/&gt;</t>
  </si>
  <si>
    <t>Not</t>
  </si>
  <si>
    <t>Thailand</t>
  </si>
  <si>
    <t>:flag_th:</t>
  </si>
  <si>
    <t>&lt;https://swgoh.gg/u/hotnot/&gt;</t>
  </si>
  <si>
    <t>Tibrize</t>
  </si>
  <si>
    <t>:flag_bd:</t>
  </si>
  <si>
    <t>&lt;https://swgoh.gg/u/tibrize/&gt;</t>
  </si>
  <si>
    <t>ICT</t>
  </si>
  <si>
    <t>&lt;https://swgoh.gg/u/lyncks@gmail.com/&gt;</t>
  </si>
  <si>
    <t>muntazam</t>
  </si>
  <si>
    <t>Poland</t>
  </si>
  <si>
    <t>&lt;https://swgoh.gg/u/muntazam/&gt;</t>
  </si>
  <si>
    <t>Mitsaras</t>
  </si>
  <si>
    <t>Greese</t>
  </si>
  <si>
    <t>:flag_gr:</t>
  </si>
  <si>
    <t>&lt;https://swgoh.gg/u/mitsaras/&gt;</t>
  </si>
  <si>
    <t xml:space="preserve">Prinzessin Sissi </t>
  </si>
  <si>
    <t>France</t>
  </si>
  <si>
    <t>:flag_fr:</t>
  </si>
  <si>
    <t>&lt;https://swgoh.gg/u/prinzessinsissi/&gt;</t>
  </si>
  <si>
    <t>&lt;https://swgoh.gg/u/sapristipopette/&gt;</t>
  </si>
  <si>
    <t>Jeer'C Scaas</t>
  </si>
  <si>
    <t>&lt;https://swgoh.gg/u/jeercscaas/&gt;</t>
  </si>
  <si>
    <t>Kobar San</t>
  </si>
  <si>
    <t>&lt;https://swgoh.gg/u/kobarsan/&gt;</t>
  </si>
  <si>
    <t>Darkice</t>
  </si>
  <si>
    <t>&lt;https://swgoh.gg/u/mashimaro31/&gt;</t>
  </si>
  <si>
    <t>:flag_it:</t>
  </si>
  <si>
    <t>Begemot</t>
  </si>
  <si>
    <t>&lt;https://swgoh.gg/u/begemot2/&gt;</t>
  </si>
  <si>
    <t>OP1Kenobi</t>
  </si>
  <si>
    <t>Italy</t>
  </si>
  <si>
    <t>&lt;https://swgoh.gg/u/op1kenobi/&gt;</t>
  </si>
  <si>
    <t>USA</t>
  </si>
  <si>
    <t>&lt;https://swgoh.gg/u/lumberzachphd/&gt;</t>
  </si>
  <si>
    <t>Toben</t>
  </si>
  <si>
    <t>&lt;https://swgoh.gg/u/toben/&gt;</t>
  </si>
  <si>
    <t>MacKraken</t>
  </si>
  <si>
    <t>Canada</t>
  </si>
  <si>
    <t>&lt;https://swgoh.gg/u/macana/&gt;</t>
  </si>
  <si>
    <t>StAn GPA</t>
  </si>
  <si>
    <t>&lt;https://swgoh.gg/u/maskofskin/&gt;</t>
  </si>
  <si>
    <t>&lt;https://swgoh.gg/u/weekleyb2/&gt;</t>
  </si>
  <si>
    <t>SST</t>
  </si>
  <si>
    <t>Balian</t>
  </si>
  <si>
    <t>&lt;https://swgoh.gg/u/balian/&gt;</t>
  </si>
  <si>
    <t>:flag_tw:</t>
  </si>
  <si>
    <t>:flag_de:</t>
  </si>
  <si>
    <t>WeekleyB2</t>
  </si>
  <si>
    <t>https://swgoh.gg/u/derrick/</t>
  </si>
  <si>
    <t>Germany</t>
  </si>
  <si>
    <t>derrick</t>
  </si>
  <si>
    <t>Belgium</t>
  </si>
  <si>
    <t>:flag_be:</t>
  </si>
  <si>
    <t>https://swgoh.gg/u/ggwong/</t>
  </si>
  <si>
    <t xml:space="preserve">https://swgoh.gg/u/nattsuko/ </t>
  </si>
  <si>
    <t>https://swgoh.gg/u/masterexe/</t>
  </si>
  <si>
    <t xml:space="preserve">https://swgoh.gg/u/turgon/ </t>
  </si>
  <si>
    <t xml:space="preserve">https://swgoh.gg/u/konservator/ </t>
  </si>
  <si>
    <t xml:space="preserve">https://swgoh.gg/u/c3poo/ </t>
  </si>
  <si>
    <t>china</t>
  </si>
  <si>
    <t>Bangladesh</t>
  </si>
  <si>
    <t>:gun:</t>
  </si>
  <si>
    <t>C3POO</t>
  </si>
  <si>
    <t>mmmz2011</t>
  </si>
  <si>
    <t>NSC MoxPearl</t>
  </si>
  <si>
    <t>Konservator</t>
  </si>
  <si>
    <t>Sapristi</t>
  </si>
  <si>
    <t>Turgon</t>
  </si>
  <si>
    <t>Nattsuko</t>
  </si>
  <si>
    <t>GG Wong Kanopi</t>
  </si>
  <si>
    <t>Masterexe</t>
  </si>
  <si>
    <t>Lumberzachphd</t>
  </si>
  <si>
    <t>:flag_kr:</t>
  </si>
  <si>
    <t>Korea</t>
  </si>
  <si>
    <t>Katy</t>
  </si>
  <si>
    <t>https://swgoh.gg/u/katy/</t>
  </si>
  <si>
    <t>MasterJake</t>
  </si>
  <si>
    <t>https://swgoh.gg/u/nbkix/</t>
  </si>
  <si>
    <t>WretchedOne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</si>
</sst>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9"/>
      <color rgb="FF000000"/>
      <name val="Arial"/>
      <family val="2"/>
      <charset val="204"/>
    </font>
    <font>
      <u/>
      <sz val="11"/>
      <color rgb="FFFFFF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dashDot">
        <color theme="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/>
      <bottom style="thin">
        <color rgb="FFFF0000"/>
      </bottom>
      <diagonal/>
    </border>
    <border>
      <left/>
      <right style="thin">
        <color indexed="64"/>
      </right>
      <top/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/>
    <xf numFmtId="0" fontId="2" fillId="5" borderId="7" xfId="0" applyFont="1" applyFill="1" applyBorder="1"/>
    <xf numFmtId="0" fontId="3" fillId="2" borderId="1" xfId="0" applyFont="1" applyFill="1" applyBorder="1"/>
    <xf numFmtId="0" fontId="2" fillId="0" borderId="0" xfId="0" applyFont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164" fontId="4" fillId="3" borderId="5" xfId="0" applyNumberFormat="1" applyFont="1" applyFill="1" applyBorder="1"/>
    <xf numFmtId="0" fontId="5" fillId="3" borderId="5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4" borderId="5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/>
    </xf>
    <xf numFmtId="0" fontId="4" fillId="3" borderId="8" xfId="0" applyFont="1" applyFill="1" applyBorder="1"/>
    <xf numFmtId="0" fontId="7" fillId="3" borderId="8" xfId="1" applyFont="1" applyFill="1" applyBorder="1"/>
    <xf numFmtId="0" fontId="4" fillId="3" borderId="9" xfId="0" applyFont="1" applyFill="1" applyBorder="1"/>
    <xf numFmtId="0" fontId="7" fillId="3" borderId="9" xfId="1" applyFont="1" applyFill="1" applyBorder="1"/>
    <xf numFmtId="0" fontId="4" fillId="3" borderId="10" xfId="0" applyFont="1" applyFill="1" applyBorder="1"/>
    <xf numFmtId="0" fontId="4" fillId="4" borderId="10" xfId="0" applyFont="1" applyFill="1" applyBorder="1"/>
    <xf numFmtId="0" fontId="7" fillId="4" borderId="10" xfId="1" applyFont="1" applyFill="1" applyBorder="1"/>
    <xf numFmtId="0" fontId="4" fillId="3" borderId="8" xfId="0" applyFont="1" applyFill="1" applyBorder="1" applyAlignment="1">
      <alignment wrapText="1"/>
    </xf>
    <xf numFmtId="0" fontId="8" fillId="0" borderId="0" xfId="0" applyFont="1"/>
    <xf numFmtId="0" fontId="9" fillId="3" borderId="8" xfId="1" applyFont="1" applyFill="1" applyBorder="1"/>
    <xf numFmtId="0" fontId="9" fillId="3" borderId="9" xfId="1" applyFont="1" applyFill="1" applyBorder="1"/>
    <xf numFmtId="164" fontId="4" fillId="3" borderId="13" xfId="0" applyNumberFormat="1" applyFont="1" applyFill="1" applyBorder="1"/>
    <xf numFmtId="0" fontId="5" fillId="3" borderId="14" xfId="0" applyFont="1" applyFill="1" applyBorder="1" applyAlignment="1">
      <alignment horizontal="center" vertical="center" wrapText="1"/>
    </xf>
    <xf numFmtId="164" fontId="4" fillId="4" borderId="14" xfId="0" applyNumberFormat="1" applyFont="1" applyFill="1" applyBorder="1"/>
    <xf numFmtId="164" fontId="4" fillId="3" borderId="14" xfId="0" applyNumberFormat="1" applyFont="1" applyFill="1" applyBorder="1"/>
    <xf numFmtId="0" fontId="6" fillId="3" borderId="13" xfId="0" applyFont="1" applyFill="1" applyBorder="1" applyAlignment="1">
      <alignment horizontal="center" vertical="center" wrapText="1"/>
    </xf>
    <xf numFmtId="164" fontId="4" fillId="4" borderId="13" xfId="0" applyNumberFormat="1" applyFont="1" applyFill="1" applyBorder="1"/>
    <xf numFmtId="164" fontId="4" fillId="3" borderId="6" xfId="0" applyNumberFormat="1" applyFont="1" applyFill="1" applyBorder="1"/>
    <xf numFmtId="164" fontId="4" fillId="3" borderId="4" xfId="0" applyNumberFormat="1" applyFont="1" applyFill="1" applyBorder="1"/>
    <xf numFmtId="164" fontId="4" fillId="4" borderId="0" xfId="0" applyNumberFormat="1" applyFont="1" applyFill="1" applyBorder="1"/>
    <xf numFmtId="164" fontId="4" fillId="3" borderId="12" xfId="0" applyNumberFormat="1" applyFont="1" applyFill="1" applyBorder="1"/>
    <xf numFmtId="164" fontId="4" fillId="3" borderId="2" xfId="0" applyNumberFormat="1" applyFont="1" applyFill="1" applyBorder="1"/>
    <xf numFmtId="0" fontId="3" fillId="2" borderId="0" xfId="0" applyFont="1" applyFill="1" applyBorder="1"/>
    <xf numFmtId="0" fontId="4" fillId="3" borderId="8" xfId="1" applyFont="1" applyFill="1" applyBorder="1"/>
    <xf numFmtId="0" fontId="4" fillId="4" borderId="8" xfId="0" applyFont="1" applyFill="1" applyBorder="1"/>
    <xf numFmtId="0" fontId="7" fillId="4" borderId="8" xfId="1" applyFont="1" applyFill="1" applyBorder="1"/>
    <xf numFmtId="49" fontId="4" fillId="3" borderId="8" xfId="1" applyNumberFormat="1" applyFont="1" applyFill="1" applyBorder="1"/>
    <xf numFmtId="0" fontId="4" fillId="3" borderId="9" xfId="1" applyFont="1" applyFill="1" applyBorder="1"/>
    <xf numFmtId="0" fontId="4" fillId="3" borderId="10" xfId="1" applyFont="1" applyFill="1" applyBorder="1"/>
    <xf numFmtId="0" fontId="4" fillId="4" borderId="9" xfId="0" applyFont="1" applyFill="1" applyBorder="1"/>
    <xf numFmtId="0" fontId="9" fillId="3" borderId="10" xfId="1" applyFont="1" applyFill="1" applyBorder="1"/>
    <xf numFmtId="164" fontId="4" fillId="4" borderId="14" xfId="0" applyNumberFormat="1" applyFont="1" applyFill="1" applyBorder="1" applyProtection="1"/>
    <xf numFmtId="0" fontId="1" fillId="3" borderId="8" xfId="1" applyFill="1" applyBorder="1"/>
    <xf numFmtId="0" fontId="3" fillId="5" borderId="16" xfId="0" applyFont="1" applyFill="1" applyBorder="1" applyAlignment="1">
      <alignment vertical="center" textRotation="90"/>
    </xf>
    <xf numFmtId="0" fontId="0" fillId="0" borderId="11" xfId="0" applyBorder="1" applyAlignment="1">
      <alignment vertical="center" textRotation="90"/>
    </xf>
    <xf numFmtId="0" fontId="0" fillId="0" borderId="15" xfId="0" applyBorder="1" applyAlignment="1">
      <alignment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0" fillId="0" borderId="0" xfId="0" applyBorder="1" applyAlignment="1"/>
    <xf numFmtId="0" fontId="3" fillId="5" borderId="16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77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wgoh.gg/u/muntazam/" TargetMode="External"/><Relationship Id="rId13" Type="http://schemas.openxmlformats.org/officeDocument/2006/relationships/hyperlink" Target="https://swgoh.gg/u/begemot2/" TargetMode="External"/><Relationship Id="rId18" Type="http://schemas.openxmlformats.org/officeDocument/2006/relationships/hyperlink" Target="https://swgoh.gg/u/lumberzachphd/" TargetMode="External"/><Relationship Id="rId26" Type="http://schemas.openxmlformats.org/officeDocument/2006/relationships/hyperlink" Target="https://swgoh.gg/u/nattsuko/" TargetMode="External"/><Relationship Id="rId3" Type="http://schemas.openxmlformats.org/officeDocument/2006/relationships/hyperlink" Target="https://swgoh.gg/u/moxpearl/" TargetMode="External"/><Relationship Id="rId21" Type="http://schemas.openxmlformats.org/officeDocument/2006/relationships/hyperlink" Target="https://swgoh.gg/u/maskofskin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swgoh.gg/u/jimmys73/" TargetMode="External"/><Relationship Id="rId12" Type="http://schemas.openxmlformats.org/officeDocument/2006/relationships/hyperlink" Target="https://swgoh.gg/u/mashimaro31/" TargetMode="External"/><Relationship Id="rId17" Type="http://schemas.openxmlformats.org/officeDocument/2006/relationships/hyperlink" Target="https://swgoh.gg/u/op1kenobi/" TargetMode="External"/><Relationship Id="rId25" Type="http://schemas.openxmlformats.org/officeDocument/2006/relationships/hyperlink" Target="https://swgoh.gg/u/ggwong/" TargetMode="External"/><Relationship Id="rId33" Type="http://schemas.openxmlformats.org/officeDocument/2006/relationships/hyperlink" Target="https://swgoh.gg/u/nbkix/" TargetMode="External"/><Relationship Id="rId2" Type="http://schemas.openxmlformats.org/officeDocument/2006/relationships/hyperlink" Target="https://swgoh.gg/u/mmmz2011/" TargetMode="External"/><Relationship Id="rId16" Type="http://schemas.openxmlformats.org/officeDocument/2006/relationships/hyperlink" Target="https://swgoh.gg/u/lumberzachphd/" TargetMode="External"/><Relationship Id="rId20" Type="http://schemas.openxmlformats.org/officeDocument/2006/relationships/hyperlink" Target="https://swgoh.gg/u/macana/" TargetMode="External"/><Relationship Id="rId29" Type="http://schemas.openxmlformats.org/officeDocument/2006/relationships/hyperlink" Target="https://swgoh.gg/u/konservator/" TargetMode="External"/><Relationship Id="rId1" Type="http://schemas.openxmlformats.org/officeDocument/2006/relationships/hyperlink" Target="https://swgoh.gg/u/MexaHuk/" TargetMode="External"/><Relationship Id="rId6" Type="http://schemas.openxmlformats.org/officeDocument/2006/relationships/hyperlink" Target="https://swgoh.gg/u/hotnot/" TargetMode="External"/><Relationship Id="rId11" Type="http://schemas.openxmlformats.org/officeDocument/2006/relationships/hyperlink" Target="https://swgoh.gg/u/kobarsan/" TargetMode="External"/><Relationship Id="rId24" Type="http://schemas.openxmlformats.org/officeDocument/2006/relationships/hyperlink" Target="https://swgoh.gg/u/jeercscaas/" TargetMode="External"/><Relationship Id="rId32" Type="http://schemas.openxmlformats.org/officeDocument/2006/relationships/hyperlink" Target="https://swgoh.gg/u/katy/" TargetMode="External"/><Relationship Id="rId5" Type="http://schemas.openxmlformats.org/officeDocument/2006/relationships/hyperlink" Target="https://swgoh.gg/u/pharaohslair/" TargetMode="External"/><Relationship Id="rId15" Type="http://schemas.openxmlformats.org/officeDocument/2006/relationships/hyperlink" Target="https://swgoh.gg/u/jimothie1/" TargetMode="External"/><Relationship Id="rId23" Type="http://schemas.openxmlformats.org/officeDocument/2006/relationships/hyperlink" Target="https://swgoh.gg/u/balian/" TargetMode="External"/><Relationship Id="rId28" Type="http://schemas.openxmlformats.org/officeDocument/2006/relationships/hyperlink" Target="https://swgoh.gg/u/turgon/" TargetMode="External"/><Relationship Id="rId10" Type="http://schemas.openxmlformats.org/officeDocument/2006/relationships/hyperlink" Target="https://swgoh.gg/u/derrick/" TargetMode="External"/><Relationship Id="rId19" Type="http://schemas.openxmlformats.org/officeDocument/2006/relationships/hyperlink" Target="https://swgoh.gg/u/toben/" TargetMode="External"/><Relationship Id="rId31" Type="http://schemas.openxmlformats.org/officeDocument/2006/relationships/hyperlink" Target="https://swgoh.gg/u/masterexe/" TargetMode="External"/><Relationship Id="rId4" Type="http://schemas.openxmlformats.org/officeDocument/2006/relationships/hyperlink" Target="https://swgoh.gg/u/charlie2/" TargetMode="External"/><Relationship Id="rId9" Type="http://schemas.openxmlformats.org/officeDocument/2006/relationships/hyperlink" Target="https://swgoh.gg/u/lyncks@gmail.com/" TargetMode="External"/><Relationship Id="rId14" Type="http://schemas.openxmlformats.org/officeDocument/2006/relationships/hyperlink" Target="https://swgoh.gg/u/jimothie1/" TargetMode="External"/><Relationship Id="rId22" Type="http://schemas.openxmlformats.org/officeDocument/2006/relationships/hyperlink" Target="https://swgoh.gg/u/weekleyb2/" TargetMode="External"/><Relationship Id="rId27" Type="http://schemas.openxmlformats.org/officeDocument/2006/relationships/hyperlink" Target="https://swgoh.gg/u/tibrize/" TargetMode="External"/><Relationship Id="rId30" Type="http://schemas.openxmlformats.org/officeDocument/2006/relationships/hyperlink" Target="https://swgoh.gg/u/c3po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zoomScaleNormal="100" workbookViewId="0">
      <selection activeCell="F11" sqref="F11"/>
    </sheetView>
  </sheetViews>
  <sheetFormatPr defaultColWidth="9.140625" defaultRowHeight="15" x14ac:dyDescent="0.25"/>
  <cols>
    <col min="1" max="1" width="3.7109375" style="4" bestFit="1" customWidth="1"/>
    <col min="2" max="2" width="17" style="4" bestFit="1" customWidth="1"/>
    <col min="3" max="3" width="6.85546875" style="4" customWidth="1"/>
    <col min="4" max="4" width="4.5703125" style="4" customWidth="1"/>
    <col min="5" max="5" width="14.42578125" style="4" bestFit="1" customWidth="1"/>
    <col min="6" max="6" width="8.7109375" style="4" customWidth="1"/>
    <col min="7" max="7" width="42.7109375" style="4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5.7109375" style="4" bestFit="1" customWidth="1"/>
    <col min="12" max="12" width="6.140625" style="4" customWidth="1"/>
    <col min="13" max="13" width="5.5703125" style="4" bestFit="1" customWidth="1"/>
    <col min="14" max="14" width="5.85546875" style="4" customWidth="1"/>
    <col min="15" max="18" width="5.5703125" style="4" bestFit="1" customWidth="1"/>
    <col min="19" max="19" width="5.5703125" style="4" customWidth="1"/>
    <col min="20" max="22" width="5.5703125" style="4" bestFit="1" customWidth="1"/>
    <col min="23" max="23" width="5.5703125" style="4" customWidth="1"/>
    <col min="24" max="16384" width="9.140625" style="4"/>
  </cols>
  <sheetData>
    <row r="1" spans="1:23" ht="15.75" customHeight="1" thickBot="1" x14ac:dyDescent="0.3">
      <c r="A1" s="2"/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" t="s">
        <v>7</v>
      </c>
      <c r="J1" s="3" t="s">
        <v>8</v>
      </c>
      <c r="K1" s="3" t="str">
        <f>H2</f>
        <v>JST</v>
      </c>
      <c r="L1" s="3" t="str">
        <f>H4</f>
        <v>CST</v>
      </c>
      <c r="M1" s="3" t="str">
        <f>H6</f>
        <v>ICT</v>
      </c>
      <c r="N1" s="3" t="str">
        <f>H7</f>
        <v>BST</v>
      </c>
      <c r="O1" s="3" t="str">
        <f>H8</f>
        <v>MSK</v>
      </c>
      <c r="P1" s="3" t="str">
        <f>H9</f>
        <v>EET</v>
      </c>
      <c r="Q1" s="3" t="str">
        <f>H15</f>
        <v>CET</v>
      </c>
      <c r="R1" s="3" t="str">
        <f>H25</f>
        <v>GMT</v>
      </c>
      <c r="S1" s="3" t="str">
        <f>H27</f>
        <v>CLST</v>
      </c>
      <c r="T1" s="3" t="str">
        <f>H28</f>
        <v>CST</v>
      </c>
      <c r="U1" s="3" t="str">
        <f>H31</f>
        <v>MST</v>
      </c>
      <c r="V1" s="3" t="str">
        <f>H33</f>
        <v>PST</v>
      </c>
      <c r="W1" s="3" t="str">
        <f>H34</f>
        <v>SST</v>
      </c>
    </row>
    <row r="2" spans="1:23" ht="15.75" customHeight="1" x14ac:dyDescent="0.25">
      <c r="A2" s="51" t="s">
        <v>12</v>
      </c>
      <c r="B2" s="15" t="s">
        <v>109</v>
      </c>
      <c r="C2" s="15">
        <v>1</v>
      </c>
      <c r="D2" s="15">
        <v>1</v>
      </c>
      <c r="E2" s="15" t="s">
        <v>36</v>
      </c>
      <c r="F2" s="15" t="s">
        <v>107</v>
      </c>
      <c r="G2" s="24" t="s">
        <v>37</v>
      </c>
      <c r="H2" s="38" t="str">
        <f>Sheet2!$A$2</f>
        <v>JST</v>
      </c>
      <c r="I2" s="34">
        <v>0.375</v>
      </c>
      <c r="J2" s="5" t="s">
        <v>13</v>
      </c>
      <c r="K2" s="6">
        <f>$I2+Sheet2!B$2/24</f>
        <v>0.75</v>
      </c>
      <c r="L2" s="9">
        <f>$I2+Sheet2!B$3/24</f>
        <v>0.70833333333333326</v>
      </c>
      <c r="M2" s="6">
        <f>$I2+Sheet2!B$4/24</f>
        <v>0.66666666666666674</v>
      </c>
      <c r="N2" s="6">
        <f>$I2+Sheet2!B$5/24</f>
        <v>0.625</v>
      </c>
      <c r="O2" s="6">
        <f>$I2+Sheet2!B$6/24</f>
        <v>0.5</v>
      </c>
      <c r="P2" s="6">
        <f>$I2+Sheet2!B$7/24</f>
        <v>0.45833333333333331</v>
      </c>
      <c r="Q2" s="6">
        <f>$I2+Sheet2!B$8/24</f>
        <v>0.41666666666666669</v>
      </c>
      <c r="R2" s="6">
        <f>$I2+Sheet2!B$9/24</f>
        <v>0.375</v>
      </c>
      <c r="S2" s="7">
        <f>$I2+Sheet2!B$10/24</f>
        <v>0.20833333333333334</v>
      </c>
      <c r="T2" s="6">
        <f>$I2+Sheet2!B$11/24</f>
        <v>0.16666666666666666</v>
      </c>
      <c r="U2" s="6">
        <f>$I2+Sheet2!B$12/24</f>
        <v>0.125</v>
      </c>
      <c r="V2" s="6">
        <f>$I2+Sheet2!B$13/24</f>
        <v>8.3333333333333315E-2</v>
      </c>
      <c r="W2" s="6">
        <f>$I2+Sheet2!B$14/24</f>
        <v>4.1666666666666685E-2</v>
      </c>
    </row>
    <row r="3" spans="1:23" ht="15.75" customHeight="1" x14ac:dyDescent="0.25">
      <c r="A3" s="51"/>
      <c r="B3" s="15" t="s">
        <v>110</v>
      </c>
      <c r="C3" s="15">
        <v>2</v>
      </c>
      <c r="D3" s="15">
        <v>2</v>
      </c>
      <c r="E3" s="15" t="s">
        <v>119</v>
      </c>
      <c r="F3" s="15" t="s">
        <v>118</v>
      </c>
      <c r="G3" s="24" t="s">
        <v>38</v>
      </c>
      <c r="H3" s="38" t="str">
        <f>Sheet2!$A$2</f>
        <v>JST</v>
      </c>
      <c r="I3" s="32">
        <v>0.375</v>
      </c>
      <c r="J3" s="8" t="s">
        <v>13</v>
      </c>
      <c r="K3" s="6">
        <f>$I3+Sheet2!B$2/24</f>
        <v>0.75</v>
      </c>
      <c r="L3" s="9">
        <f>$I3+Sheet2!B$3/24</f>
        <v>0.70833333333333326</v>
      </c>
      <c r="M3" s="6">
        <f>$I3+Sheet2!B$4/24</f>
        <v>0.66666666666666674</v>
      </c>
      <c r="N3" s="6">
        <f>$I3+Sheet2!B$5/24</f>
        <v>0.625</v>
      </c>
      <c r="O3" s="6">
        <f>$I3+Sheet2!B$6/24</f>
        <v>0.5</v>
      </c>
      <c r="P3" s="6">
        <f>$I3+Sheet2!B$7/24</f>
        <v>0.45833333333333331</v>
      </c>
      <c r="Q3" s="6">
        <f>$I3+Sheet2!B$8/24</f>
        <v>0.41666666666666669</v>
      </c>
      <c r="R3" s="6">
        <f>$I3+Sheet2!B$9/24</f>
        <v>0.375</v>
      </c>
      <c r="S3" s="6">
        <f>$I3+Sheet2!B$10/24</f>
        <v>0.20833333333333334</v>
      </c>
      <c r="T3" s="6">
        <f>$I3+Sheet2!B$11/24</f>
        <v>0.16666666666666666</v>
      </c>
      <c r="U3" s="6">
        <f>$I3+Sheet2!B$12/24</f>
        <v>0.125</v>
      </c>
      <c r="V3" s="6">
        <f>$I3+Sheet2!B$13/24</f>
        <v>8.3333333333333315E-2</v>
      </c>
      <c r="W3" s="6">
        <f>$I3+Sheet2!B$14/24</f>
        <v>4.1666666666666685E-2</v>
      </c>
    </row>
    <row r="4" spans="1:23" ht="15.75" customHeight="1" x14ac:dyDescent="0.25">
      <c r="A4" s="51"/>
      <c r="B4" s="15" t="s">
        <v>39</v>
      </c>
      <c r="C4" s="15">
        <v>3</v>
      </c>
      <c r="D4" s="15">
        <v>3</v>
      </c>
      <c r="E4" s="15" t="s">
        <v>40</v>
      </c>
      <c r="F4" s="15" t="s">
        <v>91</v>
      </c>
      <c r="G4" s="16" t="s">
        <v>42</v>
      </c>
      <c r="H4" s="38" t="str">
        <f>Sheet2!$A$3</f>
        <v>CST</v>
      </c>
      <c r="I4" s="33">
        <v>0.41666666666666669</v>
      </c>
      <c r="J4" s="8" t="s">
        <v>13</v>
      </c>
      <c r="K4" s="6">
        <f>$I4+Sheet2!B$2/24</f>
        <v>0.79166666666666674</v>
      </c>
      <c r="L4" s="9">
        <f>$I4+Sheet2!B$3/24</f>
        <v>0.75</v>
      </c>
      <c r="M4" s="6">
        <f>$I4+Sheet2!B$4/24</f>
        <v>0.70833333333333337</v>
      </c>
      <c r="N4" s="6">
        <f>$I4+Sheet2!B$5/24</f>
        <v>0.66666666666666674</v>
      </c>
      <c r="O4" s="6">
        <f>$I4+Sheet2!B$6/24</f>
        <v>0.54166666666666674</v>
      </c>
      <c r="P4" s="6">
        <f>$I4+Sheet2!B$7/24</f>
        <v>0.5</v>
      </c>
      <c r="Q4" s="6">
        <f>$I4+Sheet2!B$8/24</f>
        <v>0.45833333333333337</v>
      </c>
      <c r="R4" s="6">
        <f>$I4+Sheet2!B$9/24</f>
        <v>0.41666666666666669</v>
      </c>
      <c r="S4" s="6">
        <f>$I4+Sheet2!B$10/24</f>
        <v>0.25</v>
      </c>
      <c r="T4" s="6">
        <f>$I4+Sheet2!B$11/24</f>
        <v>0.20833333333333334</v>
      </c>
      <c r="U4" s="6">
        <f>$I4+Sheet2!B$12/24</f>
        <v>0.16666666666666669</v>
      </c>
      <c r="V4" s="6">
        <f>$I4+Sheet2!B$13/24</f>
        <v>0.125</v>
      </c>
      <c r="W4" s="6">
        <f>$I4+Sheet2!B$14/24</f>
        <v>8.333333333333337E-2</v>
      </c>
    </row>
    <row r="5" spans="1:23" ht="15.75" customHeight="1" x14ac:dyDescent="0.25">
      <c r="A5" s="52"/>
      <c r="B5" s="15" t="s">
        <v>43</v>
      </c>
      <c r="C5" s="15">
        <v>4</v>
      </c>
      <c r="D5" s="15">
        <v>4</v>
      </c>
      <c r="E5" s="15" t="s">
        <v>40</v>
      </c>
      <c r="F5" s="15" t="s">
        <v>41</v>
      </c>
      <c r="G5" s="16" t="s">
        <v>44</v>
      </c>
      <c r="H5" s="38" t="str">
        <f>Sheet2!$A$3</f>
        <v>CST</v>
      </c>
      <c r="I5" s="33">
        <v>0.41666666666666669</v>
      </c>
      <c r="J5" s="10" t="s">
        <v>13</v>
      </c>
      <c r="K5" s="6">
        <f>$I5+Sheet2!B$2/24</f>
        <v>0.79166666666666674</v>
      </c>
      <c r="L5" s="9">
        <f>$I5+Sheet2!B$3/24</f>
        <v>0.75</v>
      </c>
      <c r="M5" s="6">
        <f>$I5+Sheet2!B$4/24</f>
        <v>0.70833333333333337</v>
      </c>
      <c r="N5" s="6">
        <f>$I5+Sheet2!B$5/24</f>
        <v>0.66666666666666674</v>
      </c>
      <c r="O5" s="6">
        <f>$I5+Sheet2!B$6/24</f>
        <v>0.54166666666666674</v>
      </c>
      <c r="P5" s="6">
        <f>$I5+Sheet2!B$7/24</f>
        <v>0.5</v>
      </c>
      <c r="Q5" s="6">
        <f>$I5+Sheet2!B$8/24</f>
        <v>0.45833333333333337</v>
      </c>
      <c r="R5" s="6">
        <f>$I5+Sheet2!B$9/24</f>
        <v>0.41666666666666669</v>
      </c>
      <c r="S5" s="6">
        <f>$I5+Sheet2!B$10/24</f>
        <v>0.25</v>
      </c>
      <c r="T5" s="6">
        <f>$I5+Sheet2!B$11/24</f>
        <v>0.20833333333333334</v>
      </c>
      <c r="U5" s="6">
        <f>$I5+Sheet2!B$12/24</f>
        <v>0.16666666666666669</v>
      </c>
      <c r="V5" s="6">
        <f>$I5+Sheet2!B$13/24</f>
        <v>0.125</v>
      </c>
      <c r="W5" s="6">
        <f>$I5+Sheet2!B$14/24</f>
        <v>8.333333333333337E-2</v>
      </c>
    </row>
    <row r="6" spans="1:23" ht="15.75" x14ac:dyDescent="0.25">
      <c r="A6" s="52"/>
      <c r="B6" s="15" t="s">
        <v>45</v>
      </c>
      <c r="C6" s="15">
        <v>5</v>
      </c>
      <c r="D6" s="15">
        <v>5</v>
      </c>
      <c r="E6" s="15" t="s">
        <v>46</v>
      </c>
      <c r="F6" s="15" t="s">
        <v>47</v>
      </c>
      <c r="G6" s="16" t="s">
        <v>48</v>
      </c>
      <c r="H6" s="38" t="str">
        <f>Sheet2!$A$4</f>
        <v>ICT</v>
      </c>
      <c r="I6" s="33">
        <v>0.45833333333333331</v>
      </c>
      <c r="J6" s="10" t="s">
        <v>13</v>
      </c>
      <c r="K6" s="6">
        <f>$I6+Sheet2!B$2/24</f>
        <v>0.83333333333333326</v>
      </c>
      <c r="L6" s="9">
        <f>$I6+Sheet2!B$3/24</f>
        <v>0.79166666666666663</v>
      </c>
      <c r="M6" s="6">
        <f>$I6+Sheet2!B$4/24</f>
        <v>0.75</v>
      </c>
      <c r="N6" s="6">
        <f>$I6+Sheet2!B$5/24</f>
        <v>0.70833333333333326</v>
      </c>
      <c r="O6" s="6">
        <f>$I6+Sheet2!B$6/24</f>
        <v>0.58333333333333326</v>
      </c>
      <c r="P6" s="6">
        <f>$I6+Sheet2!B$7/24</f>
        <v>0.54166666666666663</v>
      </c>
      <c r="Q6" s="6">
        <f>$I6+Sheet2!B$8/24</f>
        <v>0.5</v>
      </c>
      <c r="R6" s="6">
        <f>$I6+Sheet2!B$9/24</f>
        <v>0.45833333333333331</v>
      </c>
      <c r="S6" s="6">
        <f>$I6+Sheet2!B$10/24</f>
        <v>0.29166666666666663</v>
      </c>
      <c r="T6" s="6">
        <f>$I6+Sheet2!B$11/24</f>
        <v>0.24999999999999997</v>
      </c>
      <c r="U6" s="6">
        <f>$I6+Sheet2!B$12/24</f>
        <v>0.20833333333333331</v>
      </c>
      <c r="V6" s="6">
        <f>$I6+Sheet2!B$13/24</f>
        <v>0.16666666666666663</v>
      </c>
      <c r="W6" s="6">
        <f>$I6+Sheet2!B$14/24</f>
        <v>0.125</v>
      </c>
    </row>
    <row r="7" spans="1:23" ht="15.75" x14ac:dyDescent="0.25">
      <c r="A7" s="52"/>
      <c r="B7" s="19" t="s">
        <v>49</v>
      </c>
      <c r="C7" s="20">
        <v>28</v>
      </c>
      <c r="D7" s="20">
        <v>28</v>
      </c>
      <c r="E7" s="20" t="s">
        <v>106</v>
      </c>
      <c r="F7" s="20" t="s">
        <v>50</v>
      </c>
      <c r="G7" s="21" t="s">
        <v>51</v>
      </c>
      <c r="H7" s="43" t="str">
        <f>Sheet2!$A$5</f>
        <v>BST</v>
      </c>
      <c r="I7" s="35">
        <v>0.5</v>
      </c>
      <c r="J7" s="27" t="s">
        <v>13</v>
      </c>
      <c r="K7" s="28">
        <f>$I7+Sheet2!B$2/24</f>
        <v>0.875</v>
      </c>
      <c r="L7" s="29">
        <f>$I7+Sheet2!B$3/24</f>
        <v>0.83333333333333326</v>
      </c>
      <c r="M7" s="28">
        <f>$I7+Sheet2!B$4/24</f>
        <v>0.79166666666666674</v>
      </c>
      <c r="N7" s="46">
        <f>$I7+Sheet2!B$5/24</f>
        <v>0.75</v>
      </c>
      <c r="O7" s="28">
        <f>$I7+Sheet2!B$6/24</f>
        <v>0.625</v>
      </c>
      <c r="P7" s="28">
        <f>$I7+Sheet2!B$7/24</f>
        <v>0.58333333333333337</v>
      </c>
      <c r="Q7" s="28">
        <f>$I7+Sheet2!B$8/24</f>
        <v>0.54166666666666663</v>
      </c>
      <c r="R7" s="28">
        <f>$I7+Sheet2!B$9/24</f>
        <v>0.5</v>
      </c>
      <c r="S7" s="26">
        <f>$I7+Sheet2!B$10/24</f>
        <v>0.33333333333333337</v>
      </c>
      <c r="T7" s="28">
        <f>$I7+Sheet2!B$11/24</f>
        <v>0.29166666666666663</v>
      </c>
      <c r="U7" s="28">
        <f>$I7+Sheet2!B$12/24</f>
        <v>0.25</v>
      </c>
      <c r="V7" s="28">
        <f>$I7+Sheet2!B$13/24</f>
        <v>0.20833333333333331</v>
      </c>
      <c r="W7" s="28">
        <f>$I7+Sheet2!B$14/24</f>
        <v>0.16666666666666669</v>
      </c>
    </row>
    <row r="8" spans="1:23" ht="15.75" x14ac:dyDescent="0.25">
      <c r="A8" s="48" t="s">
        <v>26</v>
      </c>
      <c r="B8" s="17" t="s">
        <v>33</v>
      </c>
      <c r="C8" s="17">
        <v>7</v>
      </c>
      <c r="D8" s="17">
        <v>7</v>
      </c>
      <c r="E8" s="17" t="s">
        <v>34</v>
      </c>
      <c r="F8" s="17" t="s">
        <v>14</v>
      </c>
      <c r="G8" s="18" t="s">
        <v>35</v>
      </c>
      <c r="H8" s="42" t="str">
        <f>Sheet2!$A$6</f>
        <v>MSK</v>
      </c>
      <c r="I8" s="36">
        <v>0.625</v>
      </c>
      <c r="J8" s="10" t="s">
        <v>13</v>
      </c>
      <c r="K8" s="6">
        <f>$I8+Sheet2!B$2/24</f>
        <v>1</v>
      </c>
      <c r="L8" s="9">
        <f>$I8+Sheet2!B$3/24</f>
        <v>0.95833333333333326</v>
      </c>
      <c r="M8" s="6">
        <f>$I8+Sheet2!B$4/24</f>
        <v>0.91666666666666674</v>
      </c>
      <c r="N8" s="6">
        <f>$I8+Sheet2!B$5/24</f>
        <v>0.875</v>
      </c>
      <c r="O8" s="6">
        <f>$I8+Sheet2!B$6/24</f>
        <v>0.75</v>
      </c>
      <c r="P8" s="6">
        <f>$I8+Sheet2!B$7/24</f>
        <v>0.70833333333333337</v>
      </c>
      <c r="Q8" s="6">
        <f>$I8+Sheet2!B$8/24</f>
        <v>0.66666666666666663</v>
      </c>
      <c r="R8" s="6">
        <f>$I8+Sheet2!B$9/24</f>
        <v>0.625</v>
      </c>
      <c r="S8" s="6">
        <f>$I8+Sheet2!B$10/24</f>
        <v>0.45833333333333337</v>
      </c>
      <c r="T8" s="6">
        <f>$I8+Sheet2!B$11/24</f>
        <v>0.41666666666666663</v>
      </c>
      <c r="U8" s="6">
        <f>$I8+Sheet2!B$12/24</f>
        <v>0.375</v>
      </c>
      <c r="V8" s="6">
        <f>$I8+Sheet2!B$13/24</f>
        <v>0.33333333333333331</v>
      </c>
      <c r="W8" s="6">
        <f>$I8+Sheet2!B$14/24</f>
        <v>0.29166666666666669</v>
      </c>
    </row>
    <row r="9" spans="1:23" ht="15.75" x14ac:dyDescent="0.25">
      <c r="A9" s="49"/>
      <c r="B9" s="15" t="s">
        <v>32</v>
      </c>
      <c r="C9" s="15">
        <v>1</v>
      </c>
      <c r="D9" s="15">
        <v>1</v>
      </c>
      <c r="E9" s="15" t="s">
        <v>30</v>
      </c>
      <c r="F9" s="15" t="s">
        <v>15</v>
      </c>
      <c r="G9" s="16" t="s">
        <v>31</v>
      </c>
      <c r="H9" s="38" t="str">
        <f>Sheet2!$A$7</f>
        <v>EET</v>
      </c>
      <c r="I9" s="32">
        <v>0.66666666666666663</v>
      </c>
      <c r="J9" s="8" t="s">
        <v>13</v>
      </c>
      <c r="K9" s="11">
        <f>$I9+Sheet2!B$2/24</f>
        <v>1.0416666666666665</v>
      </c>
      <c r="L9" s="7">
        <f>$I9+Sheet2!B$3/24</f>
        <v>1</v>
      </c>
      <c r="M9" s="7">
        <f>$I9+Sheet2!B$4/24</f>
        <v>0.95833333333333326</v>
      </c>
      <c r="N9" s="7">
        <f>$I9+Sheet2!B$5/24</f>
        <v>0.91666666666666663</v>
      </c>
      <c r="O9" s="7">
        <f>$I9+Sheet2!B$6/24</f>
        <v>0.79166666666666663</v>
      </c>
      <c r="P9" s="7">
        <f>$I9+Sheet2!B$7/24</f>
        <v>0.75</v>
      </c>
      <c r="Q9" s="7">
        <f>$I9+Sheet2!B$8/24</f>
        <v>0.70833333333333326</v>
      </c>
      <c r="R9" s="7">
        <f>$I9+Sheet2!B$9/24</f>
        <v>0.66666666666666663</v>
      </c>
      <c r="S9" s="7">
        <f>$I9+Sheet2!B$10/24</f>
        <v>0.5</v>
      </c>
      <c r="T9" s="7">
        <f>$I9+Sheet2!B$11/24</f>
        <v>0.45833333333333326</v>
      </c>
      <c r="U9" s="7">
        <f>$I9+Sheet2!B$12/24</f>
        <v>0.41666666666666663</v>
      </c>
      <c r="V9" s="7">
        <f>$I9+Sheet2!B$13/24</f>
        <v>0.37499999999999994</v>
      </c>
      <c r="W9" s="7">
        <f>$I9+Sheet2!B$14/24</f>
        <v>0.33333333333333331</v>
      </c>
    </row>
    <row r="10" spans="1:23" ht="15.75" x14ac:dyDescent="0.25">
      <c r="A10" s="49"/>
      <c r="B10" s="15" t="s">
        <v>111</v>
      </c>
      <c r="C10" s="15">
        <v>30</v>
      </c>
      <c r="D10" s="15">
        <v>30</v>
      </c>
      <c r="E10" s="15" t="s">
        <v>30</v>
      </c>
      <c r="F10" s="15" t="s">
        <v>107</v>
      </c>
      <c r="G10" s="24" t="s">
        <v>103</v>
      </c>
      <c r="H10" s="38" t="str">
        <f>Sheet2!$A$7</f>
        <v>EET</v>
      </c>
      <c r="I10" s="32">
        <v>0.66666666666666663</v>
      </c>
      <c r="J10" s="8" t="s">
        <v>13</v>
      </c>
      <c r="K10" s="11">
        <f>$I10+Sheet2!B$2/24</f>
        <v>1.0416666666666665</v>
      </c>
      <c r="L10" s="7">
        <f>$I10+Sheet2!B$3/24</f>
        <v>1</v>
      </c>
      <c r="M10" s="7">
        <f>$I10+Sheet2!B$4/24</f>
        <v>0.95833333333333326</v>
      </c>
      <c r="N10" s="7">
        <f>$I10+Sheet2!B$5/24</f>
        <v>0.91666666666666663</v>
      </c>
      <c r="O10" s="7">
        <f>$I10+Sheet2!B$6/24</f>
        <v>0.79166666666666663</v>
      </c>
      <c r="P10" s="7">
        <f>$I10+Sheet2!B$7/24</f>
        <v>0.75</v>
      </c>
      <c r="Q10" s="7">
        <f>$I10+Sheet2!B$8/24</f>
        <v>0.70833333333333326</v>
      </c>
      <c r="R10" s="7">
        <f>$I10+Sheet2!B$9/24</f>
        <v>0.66666666666666663</v>
      </c>
      <c r="S10" s="7">
        <f>$I10+Sheet2!B$10/24</f>
        <v>0.5</v>
      </c>
      <c r="T10" s="7">
        <f>$I10+Sheet2!B$11/24</f>
        <v>0.45833333333333326</v>
      </c>
      <c r="U10" s="7">
        <f>$I10+Sheet2!B$12/24</f>
        <v>0.41666666666666663</v>
      </c>
      <c r="V10" s="7">
        <f>$I10+Sheet2!B$13/24</f>
        <v>0.37499999999999994</v>
      </c>
      <c r="W10" s="7">
        <f>$I10+Sheet2!B$14/24</f>
        <v>0.33333333333333331</v>
      </c>
    </row>
    <row r="11" spans="1:23" ht="15.75" x14ac:dyDescent="0.25">
      <c r="A11" s="49"/>
      <c r="B11" s="15" t="s">
        <v>124</v>
      </c>
      <c r="C11" s="15">
        <v>9</v>
      </c>
      <c r="D11" s="15">
        <v>9</v>
      </c>
      <c r="E11" s="15" t="s">
        <v>78</v>
      </c>
      <c r="F11" s="15" t="s">
        <v>20</v>
      </c>
      <c r="G11" s="16" t="s">
        <v>53</v>
      </c>
      <c r="H11" s="38" t="str">
        <f>Sheet2!$A$7</f>
        <v>EET</v>
      </c>
      <c r="I11" s="36">
        <v>0.66666666666666663</v>
      </c>
      <c r="J11" s="12" t="s">
        <v>13</v>
      </c>
      <c r="K11" s="11">
        <f>$I11+Sheet2!B$2/24</f>
        <v>1.0416666666666665</v>
      </c>
      <c r="L11" s="7">
        <f>$I11+Sheet2!B$3/24</f>
        <v>1</v>
      </c>
      <c r="M11" s="7">
        <f>$I11+Sheet2!B$4/24</f>
        <v>0.95833333333333326</v>
      </c>
      <c r="N11" s="7">
        <f>$I11+Sheet2!B$5/24</f>
        <v>0.91666666666666663</v>
      </c>
      <c r="O11" s="7">
        <f>$I11+Sheet2!B$6/24</f>
        <v>0.79166666666666663</v>
      </c>
      <c r="P11" s="7">
        <f>$I11+Sheet2!B$7/24</f>
        <v>0.75</v>
      </c>
      <c r="Q11" s="7">
        <f>$I11+Sheet2!B$8/24</f>
        <v>0.70833333333333326</v>
      </c>
      <c r="R11" s="7">
        <f>$I11+Sheet2!B$9/24</f>
        <v>0.66666666666666663</v>
      </c>
      <c r="S11" s="7">
        <f>$I11+Sheet2!B$10/24</f>
        <v>0.5</v>
      </c>
      <c r="T11" s="7">
        <f>$I11+Sheet2!B$11/24</f>
        <v>0.45833333333333326</v>
      </c>
      <c r="U11" s="7">
        <f>$I11+Sheet2!B$12/24</f>
        <v>0.41666666666666663</v>
      </c>
      <c r="V11" s="7">
        <f>$I11+Sheet2!B$13/24</f>
        <v>0.37499999999999994</v>
      </c>
      <c r="W11" s="7">
        <f>$I11+Sheet2!B$14/24</f>
        <v>0.33333333333333331</v>
      </c>
    </row>
    <row r="12" spans="1:23" ht="15.75" x14ac:dyDescent="0.25">
      <c r="A12" s="49"/>
      <c r="B12" s="15" t="s">
        <v>54</v>
      </c>
      <c r="C12" s="15">
        <v>10</v>
      </c>
      <c r="D12" s="15">
        <v>10</v>
      </c>
      <c r="E12" s="15" t="s">
        <v>55</v>
      </c>
      <c r="F12" s="15" t="s">
        <v>16</v>
      </c>
      <c r="G12" s="16" t="s">
        <v>56</v>
      </c>
      <c r="H12" s="38" t="str">
        <f>Sheet2!$A$7</f>
        <v>EET</v>
      </c>
      <c r="I12" s="32">
        <v>0.66666666666666663</v>
      </c>
      <c r="J12" s="13" t="s">
        <v>13</v>
      </c>
      <c r="K12" s="11">
        <f>$I12+Sheet2!B$2/24</f>
        <v>1.0416666666666665</v>
      </c>
      <c r="L12" s="7">
        <f>$I12+Sheet2!B$3/24</f>
        <v>1</v>
      </c>
      <c r="M12" s="7">
        <f>$I12+Sheet2!B$4/24</f>
        <v>0.95833333333333326</v>
      </c>
      <c r="N12" s="7">
        <f>$I12+Sheet2!B$5/24</f>
        <v>0.91666666666666663</v>
      </c>
      <c r="O12" s="7">
        <f>$I12+Sheet2!B$6/24</f>
        <v>0.79166666666666663</v>
      </c>
      <c r="P12" s="7">
        <f>$I12+Sheet2!B$7/24</f>
        <v>0.75</v>
      </c>
      <c r="Q12" s="7">
        <f>$I12+Sheet2!B$8/24</f>
        <v>0.70833333333333326</v>
      </c>
      <c r="R12" s="7">
        <f>$I12+Sheet2!B$9/24</f>
        <v>0.66666666666666663</v>
      </c>
      <c r="S12" s="7">
        <f>$I12+Sheet2!B$10/24</f>
        <v>0.5</v>
      </c>
      <c r="T12" s="7">
        <f>$I12+Sheet2!B$11/24</f>
        <v>0.45833333333333326</v>
      </c>
      <c r="U12" s="7">
        <f>$I12+Sheet2!B$12/24</f>
        <v>0.41666666666666663</v>
      </c>
      <c r="V12" s="7">
        <f>$I12+Sheet2!B$13/24</f>
        <v>0.37499999999999994</v>
      </c>
      <c r="W12" s="7">
        <f>$I12+Sheet2!B$14/24</f>
        <v>0.33333333333333331</v>
      </c>
    </row>
    <row r="13" spans="1:23" ht="15.75" x14ac:dyDescent="0.25">
      <c r="A13" s="49"/>
      <c r="B13" s="15" t="s">
        <v>57</v>
      </c>
      <c r="C13" s="15">
        <v>11</v>
      </c>
      <c r="D13" s="15">
        <v>11</v>
      </c>
      <c r="E13" s="15" t="s">
        <v>58</v>
      </c>
      <c r="F13" s="15" t="s">
        <v>59</v>
      </c>
      <c r="G13" s="16" t="s">
        <v>60</v>
      </c>
      <c r="H13" s="38" t="str">
        <f>Sheet2!$A$7</f>
        <v>EET</v>
      </c>
      <c r="I13" s="32">
        <v>0.66666666666666663</v>
      </c>
      <c r="J13" s="12" t="s">
        <v>13</v>
      </c>
      <c r="K13" s="11">
        <f>$I13+Sheet2!B$2/24</f>
        <v>1.0416666666666665</v>
      </c>
      <c r="L13" s="7">
        <f>$I13+Sheet2!B$3/24</f>
        <v>1</v>
      </c>
      <c r="M13" s="7">
        <f>$I13+Sheet2!B$4/24</f>
        <v>0.95833333333333326</v>
      </c>
      <c r="N13" s="7">
        <f>$I13+Sheet2!B$5/24</f>
        <v>0.91666666666666663</v>
      </c>
      <c r="O13" s="7">
        <f>$I13+Sheet2!B$6/24</f>
        <v>0.79166666666666663</v>
      </c>
      <c r="P13" s="7">
        <f>$I13+Sheet2!B$7/24</f>
        <v>0.75</v>
      </c>
      <c r="Q13" s="7">
        <f>$I13+Sheet2!B$8/24</f>
        <v>0.70833333333333326</v>
      </c>
      <c r="R13" s="7">
        <f>$I13+Sheet2!B$9/24</f>
        <v>0.66666666666666663</v>
      </c>
      <c r="S13" s="7">
        <f>$I13+Sheet2!B$10/24</f>
        <v>0.5</v>
      </c>
      <c r="T13" s="7">
        <f>$I13+Sheet2!B$11/24</f>
        <v>0.45833333333333326</v>
      </c>
      <c r="U13" s="7">
        <f>$I13+Sheet2!B$12/24</f>
        <v>0.41666666666666663</v>
      </c>
      <c r="V13" s="7">
        <f>$I13+Sheet2!B$13/24</f>
        <v>0.37499999999999994</v>
      </c>
      <c r="W13" s="7">
        <f>$I13+Sheet2!B$14/24</f>
        <v>0.33333333333333331</v>
      </c>
    </row>
    <row r="14" spans="1:23" ht="15.75" x14ac:dyDescent="0.25">
      <c r="A14" s="49"/>
      <c r="B14" s="15" t="s">
        <v>61</v>
      </c>
      <c r="C14" s="15">
        <v>12</v>
      </c>
      <c r="D14" s="15">
        <v>12</v>
      </c>
      <c r="E14" s="15" t="s">
        <v>95</v>
      </c>
      <c r="F14" s="15" t="s">
        <v>92</v>
      </c>
      <c r="G14" s="16" t="s">
        <v>64</v>
      </c>
      <c r="H14" s="38" t="str">
        <f>Sheet2!$A$8</f>
        <v>CET</v>
      </c>
      <c r="I14" s="36">
        <v>0.70833333333333337</v>
      </c>
      <c r="J14" s="12" t="s">
        <v>13</v>
      </c>
      <c r="K14" s="11">
        <f>$I14+Sheet2!B$2/24</f>
        <v>1.0833333333333335</v>
      </c>
      <c r="L14" s="7">
        <f>$I14+Sheet2!B$3/24</f>
        <v>1.0416666666666667</v>
      </c>
      <c r="M14" s="7">
        <f>$I14+Sheet2!B$4/24</f>
        <v>1</v>
      </c>
      <c r="N14" s="7">
        <f>$I14+Sheet2!B$5/24</f>
        <v>0.95833333333333337</v>
      </c>
      <c r="O14" s="7">
        <f>$I14+Sheet2!B$6/24</f>
        <v>0.83333333333333337</v>
      </c>
      <c r="P14" s="7">
        <f>$I14+Sheet2!B$7/24</f>
        <v>0.79166666666666674</v>
      </c>
      <c r="Q14" s="7">
        <f>$I14+Sheet2!B$8/24</f>
        <v>0.75</v>
      </c>
      <c r="R14" s="7">
        <f>$I14+Sheet2!B$9/24</f>
        <v>0.70833333333333337</v>
      </c>
      <c r="S14" s="7">
        <f>$I14+Sheet2!B$10/24</f>
        <v>0.54166666666666674</v>
      </c>
      <c r="T14" s="7">
        <f>$I14+Sheet2!B$11/24</f>
        <v>0.5</v>
      </c>
      <c r="U14" s="7">
        <f>$I14+Sheet2!B$12/24</f>
        <v>0.45833333333333337</v>
      </c>
      <c r="V14" s="7">
        <f>$I14+Sheet2!B$13/24</f>
        <v>0.41666666666666669</v>
      </c>
      <c r="W14" s="7">
        <f>$I14+Sheet2!B$14/24</f>
        <v>0.37500000000000006</v>
      </c>
    </row>
    <row r="15" spans="1:23" ht="15.75" x14ac:dyDescent="0.25">
      <c r="A15" s="49"/>
      <c r="B15" s="15" t="s">
        <v>96</v>
      </c>
      <c r="C15" s="15">
        <v>26</v>
      </c>
      <c r="D15" s="15">
        <v>12</v>
      </c>
      <c r="E15" s="15" t="s">
        <v>95</v>
      </c>
      <c r="F15" s="15" t="s">
        <v>92</v>
      </c>
      <c r="G15" s="16" t="s">
        <v>94</v>
      </c>
      <c r="H15" s="38" t="str">
        <f>Sheet2!$A$8</f>
        <v>CET</v>
      </c>
      <c r="I15" s="36">
        <v>0.70833333333333337</v>
      </c>
      <c r="J15" s="12" t="s">
        <v>13</v>
      </c>
      <c r="K15" s="11">
        <f>$I15+Sheet2!B$2/24</f>
        <v>1.0833333333333335</v>
      </c>
      <c r="L15" s="7">
        <f>$I15+Sheet2!B$3/24</f>
        <v>1.0416666666666667</v>
      </c>
      <c r="M15" s="7">
        <f>$I15+Sheet2!B$4/24</f>
        <v>1</v>
      </c>
      <c r="N15" s="7">
        <f>$I15+Sheet2!B$5/24</f>
        <v>0.95833333333333337</v>
      </c>
      <c r="O15" s="7">
        <f>$I15+Sheet2!B$6/24</f>
        <v>0.83333333333333337</v>
      </c>
      <c r="P15" s="7">
        <f>$I15+Sheet2!B$7/24</f>
        <v>0.79166666666666674</v>
      </c>
      <c r="Q15" s="7">
        <f>$I15+Sheet2!B$8/24</f>
        <v>0.75</v>
      </c>
      <c r="R15" s="7">
        <f>$I15+Sheet2!B$9/24</f>
        <v>0.70833333333333337</v>
      </c>
      <c r="S15" s="7">
        <f>$I15+Sheet2!B$10/24</f>
        <v>0.54166666666666674</v>
      </c>
      <c r="T15" s="7">
        <f>$I15+Sheet2!B$11/24</f>
        <v>0.5</v>
      </c>
      <c r="U15" s="7">
        <f>$I15+Sheet2!B$12/24</f>
        <v>0.45833333333333337</v>
      </c>
      <c r="V15" s="7">
        <f>$I15+Sheet2!B$13/24</f>
        <v>0.41666666666666669</v>
      </c>
      <c r="W15" s="7">
        <f>$I15+Sheet2!B$14/24</f>
        <v>0.37500000000000006</v>
      </c>
    </row>
    <row r="16" spans="1:23" ht="15.75" x14ac:dyDescent="0.25">
      <c r="A16" s="49"/>
      <c r="B16" s="15" t="s">
        <v>112</v>
      </c>
      <c r="C16" s="15">
        <v>13</v>
      </c>
      <c r="D16" s="15">
        <v>13</v>
      </c>
      <c r="E16" s="15" t="s">
        <v>62</v>
      </c>
      <c r="F16" s="15" t="s">
        <v>63</v>
      </c>
      <c r="G16" s="24" t="s">
        <v>65</v>
      </c>
      <c r="H16" s="38" t="str">
        <f>Sheet2!$A$8</f>
        <v>CET</v>
      </c>
      <c r="I16" s="36">
        <v>0.70833333333333337</v>
      </c>
      <c r="J16" s="14" t="s">
        <v>13</v>
      </c>
      <c r="K16" s="11">
        <f>$I16+Sheet2!B$2/24</f>
        <v>1.0833333333333335</v>
      </c>
      <c r="L16" s="7">
        <f>$I16+Sheet2!B$3/24</f>
        <v>1.0416666666666667</v>
      </c>
      <c r="M16" s="7">
        <f>$I16+Sheet2!B$4/24</f>
        <v>1</v>
      </c>
      <c r="N16" s="7">
        <f>$I16+Sheet2!B$5/24</f>
        <v>0.95833333333333337</v>
      </c>
      <c r="O16" s="7">
        <f>$I16+Sheet2!B$6/24</f>
        <v>0.83333333333333337</v>
      </c>
      <c r="P16" s="7">
        <f>$I16+Sheet2!B$7/24</f>
        <v>0.79166666666666674</v>
      </c>
      <c r="Q16" s="7">
        <f>$I16+Sheet2!B$8/24</f>
        <v>0.75</v>
      </c>
      <c r="R16" s="7">
        <f>$I16+Sheet2!B$9/24</f>
        <v>0.70833333333333337</v>
      </c>
      <c r="S16" s="7">
        <f>$I16+Sheet2!B$10/24</f>
        <v>0.54166666666666674</v>
      </c>
      <c r="T16" s="7">
        <f>$I16+Sheet2!B$11/24</f>
        <v>0.5</v>
      </c>
      <c r="U16" s="7">
        <f>$I16+Sheet2!B$12/24</f>
        <v>0.45833333333333337</v>
      </c>
      <c r="V16" s="7">
        <f>$I16+Sheet2!B$13/24</f>
        <v>0.41666666666666669</v>
      </c>
      <c r="W16" s="7">
        <f>$I16+Sheet2!B$14/24</f>
        <v>0.37500000000000006</v>
      </c>
    </row>
    <row r="17" spans="1:23" ht="15.75" x14ac:dyDescent="0.25">
      <c r="A17" s="49"/>
      <c r="B17" s="15" t="s">
        <v>122</v>
      </c>
      <c r="C17" s="15">
        <v>32</v>
      </c>
      <c r="D17" s="15">
        <v>14</v>
      </c>
      <c r="E17" s="15" t="s">
        <v>27</v>
      </c>
      <c r="F17" s="15" t="s">
        <v>17</v>
      </c>
      <c r="G17" s="47" t="s">
        <v>123</v>
      </c>
      <c r="H17" s="38" t="str">
        <f>Sheet2!$A$8</f>
        <v>CET</v>
      </c>
      <c r="I17" s="36">
        <v>0.70833333333333337</v>
      </c>
      <c r="J17" s="14" t="s">
        <v>13</v>
      </c>
      <c r="K17" s="11">
        <f>$I17+Sheet2!B$2/24</f>
        <v>1.0833333333333335</v>
      </c>
      <c r="L17" s="7">
        <f>$I17+Sheet2!B$3/24</f>
        <v>1.0416666666666667</v>
      </c>
      <c r="M17" s="7">
        <f>$I17+Sheet2!B$4/24</f>
        <v>1</v>
      </c>
      <c r="N17" s="7">
        <f>$I17+Sheet2!B$5/24</f>
        <v>0.95833333333333337</v>
      </c>
      <c r="O17" s="7">
        <f>$I17+Sheet2!B$6/24</f>
        <v>0.83333333333333337</v>
      </c>
      <c r="P17" s="7">
        <f>$I17+Sheet2!B$7/24</f>
        <v>0.79166666666666674</v>
      </c>
      <c r="Q17" s="7">
        <f>$I17+Sheet2!B$8/24</f>
        <v>0.75</v>
      </c>
      <c r="R17" s="7">
        <f>$I17+Sheet2!B$9/24</f>
        <v>0.70833333333333337</v>
      </c>
      <c r="S17" s="7">
        <f>$I17+Sheet2!B$10/24</f>
        <v>0.54166666666666674</v>
      </c>
      <c r="T17" s="7">
        <f>$I17+Sheet2!B$11/24</f>
        <v>0.5</v>
      </c>
      <c r="U17" s="7">
        <f>$I17+Sheet2!B$12/24</f>
        <v>0.45833333333333337</v>
      </c>
      <c r="V17" s="7">
        <f>$I17+Sheet2!B$13/24</f>
        <v>0.41666666666666669</v>
      </c>
      <c r="W17" s="7">
        <f>$I17+Sheet2!B$14/24</f>
        <v>0.37500000000000006</v>
      </c>
    </row>
    <row r="18" spans="1:23" ht="15.75" x14ac:dyDescent="0.25">
      <c r="A18" s="49"/>
      <c r="B18" s="15" t="s">
        <v>66</v>
      </c>
      <c r="C18" s="15">
        <v>14</v>
      </c>
      <c r="D18" s="15">
        <v>14</v>
      </c>
      <c r="E18" s="15" t="s">
        <v>62</v>
      </c>
      <c r="F18" s="15" t="s">
        <v>63</v>
      </c>
      <c r="G18" s="16" t="s">
        <v>67</v>
      </c>
      <c r="H18" s="38" t="str">
        <f>Sheet2!$A$8</f>
        <v>CET</v>
      </c>
      <c r="I18" s="36">
        <v>0.70833333333333337</v>
      </c>
      <c r="J18" s="14" t="s">
        <v>13</v>
      </c>
      <c r="K18" s="11">
        <f>$I18+Sheet2!B$2/24</f>
        <v>1.0833333333333335</v>
      </c>
      <c r="L18" s="7">
        <f>$I18+Sheet2!B$3/24</f>
        <v>1.0416666666666667</v>
      </c>
      <c r="M18" s="7">
        <f>$I18+Sheet2!B$4/24</f>
        <v>1</v>
      </c>
      <c r="N18" s="7">
        <f>$I18+Sheet2!B$5/24</f>
        <v>0.95833333333333337</v>
      </c>
      <c r="O18" s="7">
        <f>$I18+Sheet2!B$6/24</f>
        <v>0.83333333333333337</v>
      </c>
      <c r="P18" s="7">
        <f>$I18+Sheet2!B$7/24</f>
        <v>0.79166666666666674</v>
      </c>
      <c r="Q18" s="7">
        <f>$I18+Sheet2!B$8/24</f>
        <v>0.75</v>
      </c>
      <c r="R18" s="7">
        <f>$I18+Sheet2!B$9/24</f>
        <v>0.70833333333333337</v>
      </c>
      <c r="S18" s="7">
        <f>$I18+Sheet2!B$10/24</f>
        <v>0.54166666666666674</v>
      </c>
      <c r="T18" s="7">
        <f>$I18+Sheet2!B$11/24</f>
        <v>0.5</v>
      </c>
      <c r="U18" s="7">
        <f>$I18+Sheet2!B$12/24</f>
        <v>0.45833333333333337</v>
      </c>
      <c r="V18" s="7">
        <f>$I18+Sheet2!B$13/24</f>
        <v>0.41666666666666669</v>
      </c>
      <c r="W18" s="7">
        <f>$I18+Sheet2!B$14/24</f>
        <v>0.37500000000000006</v>
      </c>
    </row>
    <row r="19" spans="1:23" ht="15.75" x14ac:dyDescent="0.25">
      <c r="A19" s="49"/>
      <c r="B19" s="15" t="s">
        <v>68</v>
      </c>
      <c r="C19" s="15">
        <v>15</v>
      </c>
      <c r="D19" s="15">
        <v>15</v>
      </c>
      <c r="E19" s="15" t="s">
        <v>62</v>
      </c>
      <c r="F19" s="15" t="s">
        <v>63</v>
      </c>
      <c r="G19" s="16" t="s">
        <v>69</v>
      </c>
      <c r="H19" s="38" t="str">
        <f>Sheet2!$A$8</f>
        <v>CET</v>
      </c>
      <c r="I19" s="36">
        <v>0.70833333333333337</v>
      </c>
      <c r="J19" s="14" t="s">
        <v>13</v>
      </c>
      <c r="K19" s="11">
        <f>$I19+Sheet2!B$2/24</f>
        <v>1.0833333333333335</v>
      </c>
      <c r="L19" s="7">
        <f>$I19+Sheet2!B$3/24</f>
        <v>1.0416666666666667</v>
      </c>
      <c r="M19" s="7">
        <f>$I19+Sheet2!B$4/24</f>
        <v>1</v>
      </c>
      <c r="N19" s="7">
        <f>$I19+Sheet2!B$5/24</f>
        <v>0.95833333333333337</v>
      </c>
      <c r="O19" s="7">
        <f>$I19+Sheet2!B$6/24</f>
        <v>0.83333333333333337</v>
      </c>
      <c r="P19" s="7">
        <f>$I19+Sheet2!B$7/24</f>
        <v>0.79166666666666674</v>
      </c>
      <c r="Q19" s="7">
        <f>$I19+Sheet2!B$8/24</f>
        <v>0.75</v>
      </c>
      <c r="R19" s="7">
        <f>$I19+Sheet2!B$9/24</f>
        <v>0.70833333333333337</v>
      </c>
      <c r="S19" s="7">
        <f>$I19+Sheet2!B$10/24</f>
        <v>0.54166666666666674</v>
      </c>
      <c r="T19" s="7">
        <f>$I19+Sheet2!B$11/24</f>
        <v>0.5</v>
      </c>
      <c r="U19" s="7">
        <f>$I19+Sheet2!B$12/24</f>
        <v>0.45833333333333337</v>
      </c>
      <c r="V19" s="7">
        <f>$I19+Sheet2!B$13/24</f>
        <v>0.41666666666666669</v>
      </c>
      <c r="W19" s="7">
        <f>$I19+Sheet2!B$14/24</f>
        <v>0.37500000000000006</v>
      </c>
    </row>
    <row r="20" spans="1:23" ht="15.75" customHeight="1" x14ac:dyDescent="0.25">
      <c r="A20" s="49"/>
      <c r="B20" s="15" t="s">
        <v>70</v>
      </c>
      <c r="C20" s="15">
        <v>16</v>
      </c>
      <c r="D20" s="15">
        <v>16</v>
      </c>
      <c r="E20" s="15" t="s">
        <v>62</v>
      </c>
      <c r="F20" s="15" t="s">
        <v>63</v>
      </c>
      <c r="G20" s="16" t="s">
        <v>71</v>
      </c>
      <c r="H20" s="38" t="str">
        <f>Sheet2!$A$8</f>
        <v>CET</v>
      </c>
      <c r="I20" s="36">
        <v>0.70833333333333337</v>
      </c>
      <c r="J20" s="14" t="s">
        <v>13</v>
      </c>
      <c r="K20" s="11">
        <f>$I20+Sheet2!B$2/24</f>
        <v>1.0833333333333335</v>
      </c>
      <c r="L20" s="7">
        <f>$I20+Sheet2!B$3/24</f>
        <v>1.0416666666666667</v>
      </c>
      <c r="M20" s="7">
        <f>$I20+Sheet2!B$4/24</f>
        <v>1</v>
      </c>
      <c r="N20" s="7">
        <f>$I20+Sheet2!B$5/24</f>
        <v>0.95833333333333337</v>
      </c>
      <c r="O20" s="7">
        <f>$I20+Sheet2!B$6/24</f>
        <v>0.83333333333333337</v>
      </c>
      <c r="P20" s="7">
        <f>$I20+Sheet2!B$7/24</f>
        <v>0.79166666666666674</v>
      </c>
      <c r="Q20" s="7">
        <f>$I20+Sheet2!B$8/24</f>
        <v>0.75</v>
      </c>
      <c r="R20" s="7">
        <f>$I20+Sheet2!B$9/24</f>
        <v>0.70833333333333337</v>
      </c>
      <c r="S20" s="7">
        <f>$I20+Sheet2!B$10/24</f>
        <v>0.54166666666666674</v>
      </c>
      <c r="T20" s="7">
        <f>$I20+Sheet2!B$11/24</f>
        <v>0.5</v>
      </c>
      <c r="U20" s="7">
        <f>$I20+Sheet2!B$12/24</f>
        <v>0.45833333333333337</v>
      </c>
      <c r="V20" s="7">
        <f>$I20+Sheet2!B$13/24</f>
        <v>0.41666666666666669</v>
      </c>
      <c r="W20" s="7">
        <f>$I20+Sheet2!B$14/24</f>
        <v>0.37500000000000006</v>
      </c>
    </row>
    <row r="21" spans="1:23" ht="15.75" customHeight="1" x14ac:dyDescent="0.25">
      <c r="A21" s="49"/>
      <c r="B21" s="15" t="s">
        <v>73</v>
      </c>
      <c r="C21" s="15">
        <v>17</v>
      </c>
      <c r="D21" s="15">
        <v>17</v>
      </c>
      <c r="E21" s="15" t="s">
        <v>97</v>
      </c>
      <c r="F21" s="15" t="s">
        <v>98</v>
      </c>
      <c r="G21" s="16" t="s">
        <v>74</v>
      </c>
      <c r="H21" s="38" t="str">
        <f>Sheet2!$A$8</f>
        <v>CET</v>
      </c>
      <c r="I21" s="36">
        <v>0.70833333333333337</v>
      </c>
      <c r="J21" s="13" t="s">
        <v>13</v>
      </c>
      <c r="K21" s="11">
        <f>$I21+Sheet2!B$2/24</f>
        <v>1.0833333333333335</v>
      </c>
      <c r="L21" s="7">
        <f>$I21+Sheet2!B$3/24</f>
        <v>1.0416666666666667</v>
      </c>
      <c r="M21" s="7">
        <f>$I21+Sheet2!B$4/24</f>
        <v>1</v>
      </c>
      <c r="N21" s="7">
        <f>$I21+Sheet2!B$5/24</f>
        <v>0.95833333333333337</v>
      </c>
      <c r="O21" s="7">
        <f>$I21+Sheet2!B$6/24</f>
        <v>0.83333333333333337</v>
      </c>
      <c r="P21" s="7">
        <f>$I21+Sheet2!B$7/24</f>
        <v>0.79166666666666674</v>
      </c>
      <c r="Q21" s="7">
        <f>$I21+Sheet2!B$8/24</f>
        <v>0.75</v>
      </c>
      <c r="R21" s="7">
        <f>$I21+Sheet2!B$9/24</f>
        <v>0.70833333333333337</v>
      </c>
      <c r="S21" s="7">
        <f>$I21+Sheet2!B$10/24</f>
        <v>0.54166666666666674</v>
      </c>
      <c r="T21" s="7">
        <f>$I21+Sheet2!B$11/24</f>
        <v>0.5</v>
      </c>
      <c r="U21" s="7">
        <f>$I21+Sheet2!B$12/24</f>
        <v>0.45833333333333337</v>
      </c>
      <c r="V21" s="7">
        <f>$I21+Sheet2!B$13/24</f>
        <v>0.41666666666666669</v>
      </c>
      <c r="W21" s="7">
        <f>$I21+Sheet2!B$14/24</f>
        <v>0.37500000000000006</v>
      </c>
    </row>
    <row r="22" spans="1:23" ht="15.75" customHeight="1" x14ac:dyDescent="0.25">
      <c r="A22" s="49"/>
      <c r="B22" s="15" t="s">
        <v>113</v>
      </c>
      <c r="C22" s="15">
        <v>29</v>
      </c>
      <c r="D22" s="15">
        <v>29</v>
      </c>
      <c r="E22" s="15" t="s">
        <v>26</v>
      </c>
      <c r="F22" s="15" t="s">
        <v>107</v>
      </c>
      <c r="G22" s="24" t="s">
        <v>102</v>
      </c>
      <c r="H22" s="38" t="str">
        <f>Sheet2!$A$8</f>
        <v>CET</v>
      </c>
      <c r="I22" s="36">
        <v>0.70833333333333337</v>
      </c>
      <c r="J22" s="13" t="s">
        <v>13</v>
      </c>
      <c r="K22" s="11">
        <f>$I22+Sheet2!B$2/24</f>
        <v>1.0833333333333335</v>
      </c>
      <c r="L22" s="7">
        <f>$I22+Sheet2!B$3/24</f>
        <v>1.0416666666666667</v>
      </c>
      <c r="M22" s="7">
        <f>$I22+Sheet2!B$4/24</f>
        <v>1</v>
      </c>
      <c r="N22" s="7">
        <f>$I22+Sheet2!B$5/24</f>
        <v>0.95833333333333337</v>
      </c>
      <c r="O22" s="7">
        <f>$I22+Sheet2!B$6/24</f>
        <v>0.83333333333333337</v>
      </c>
      <c r="P22" s="7">
        <f>$I22+Sheet2!B$7/24</f>
        <v>0.79166666666666674</v>
      </c>
      <c r="Q22" s="7">
        <f>$I22+Sheet2!B$8/24</f>
        <v>0.75</v>
      </c>
      <c r="R22" s="7">
        <f>$I22+Sheet2!B$9/24</f>
        <v>0.70833333333333337</v>
      </c>
      <c r="S22" s="7">
        <f>$I22+Sheet2!B$10/24</f>
        <v>0.54166666666666674</v>
      </c>
      <c r="T22" s="7">
        <f>$I22+Sheet2!B$11/24</f>
        <v>0.5</v>
      </c>
      <c r="U22" s="7">
        <f>$I22+Sheet2!B$12/24</f>
        <v>0.45833333333333337</v>
      </c>
      <c r="V22" s="7">
        <f>$I22+Sheet2!B$13/24</f>
        <v>0.41666666666666669</v>
      </c>
      <c r="W22" s="7">
        <f>$I22+Sheet2!B$14/24</f>
        <v>0.37500000000000006</v>
      </c>
    </row>
    <row r="23" spans="1:23" ht="15.75" customHeight="1" x14ac:dyDescent="0.25">
      <c r="A23" s="49"/>
      <c r="B23" s="15" t="s">
        <v>114</v>
      </c>
      <c r="C23" s="15">
        <v>28</v>
      </c>
      <c r="D23" s="15">
        <v>16</v>
      </c>
      <c r="E23" s="15" t="s">
        <v>62</v>
      </c>
      <c r="F23" s="15" t="s">
        <v>107</v>
      </c>
      <c r="G23" s="24" t="s">
        <v>100</v>
      </c>
      <c r="H23" s="38" t="str">
        <f>Sheet2!$A$8</f>
        <v>CET</v>
      </c>
      <c r="I23" s="36">
        <v>0.70833333333333337</v>
      </c>
      <c r="J23" s="14" t="s">
        <v>13</v>
      </c>
      <c r="K23" s="11">
        <f>$I23+Sheet2!B$2/24</f>
        <v>1.0833333333333335</v>
      </c>
      <c r="L23" s="7">
        <f>$I23+Sheet2!B$3/24</f>
        <v>1.0416666666666667</v>
      </c>
      <c r="M23" s="7">
        <f>$I23+Sheet2!B$4/24</f>
        <v>1</v>
      </c>
      <c r="N23" s="7">
        <f>$I23+Sheet2!B$5/24</f>
        <v>0.95833333333333337</v>
      </c>
      <c r="O23" s="7">
        <f>$I23+Sheet2!B$6/24</f>
        <v>0.83333333333333337</v>
      </c>
      <c r="P23" s="7">
        <f>$I23+Sheet2!B$7/24</f>
        <v>0.79166666666666674</v>
      </c>
      <c r="Q23" s="7">
        <f>$I23+Sheet2!B$8/24</f>
        <v>0.75</v>
      </c>
      <c r="R23" s="7">
        <f>$I23+Sheet2!B$9/24</f>
        <v>0.70833333333333337</v>
      </c>
      <c r="S23" s="7">
        <f>$I23+Sheet2!B$10/24</f>
        <v>0.54166666666666674</v>
      </c>
      <c r="T23" s="7">
        <f>$I23+Sheet2!B$11/24</f>
        <v>0.5</v>
      </c>
      <c r="U23" s="7">
        <f>$I23+Sheet2!B$12/24</f>
        <v>0.45833333333333337</v>
      </c>
      <c r="V23" s="7">
        <f>$I23+Sheet2!B$13/24</f>
        <v>0.41666666666666669</v>
      </c>
      <c r="W23" s="7">
        <f>$I23+Sheet2!B$14/24</f>
        <v>0.37500000000000006</v>
      </c>
    </row>
    <row r="24" spans="1:23" ht="15.75" customHeight="1" x14ac:dyDescent="0.25">
      <c r="A24" s="49"/>
      <c r="B24" s="15" t="s">
        <v>75</v>
      </c>
      <c r="C24" s="15">
        <v>18</v>
      </c>
      <c r="D24" s="15">
        <v>18</v>
      </c>
      <c r="E24" s="15" t="s">
        <v>76</v>
      </c>
      <c r="F24" s="15" t="s">
        <v>72</v>
      </c>
      <c r="G24" s="16" t="s">
        <v>77</v>
      </c>
      <c r="H24" s="38" t="str">
        <f>Sheet2!$A$8</f>
        <v>CET</v>
      </c>
      <c r="I24" s="36">
        <v>0.70833333333333337</v>
      </c>
      <c r="J24" s="12" t="s">
        <v>13</v>
      </c>
      <c r="K24" s="11">
        <f>$I24+Sheet2!B$2/24</f>
        <v>1.0833333333333335</v>
      </c>
      <c r="L24" s="7">
        <f>$I24+Sheet2!B$3/24</f>
        <v>1.0416666666666667</v>
      </c>
      <c r="M24" s="7">
        <f>$I24+Sheet2!B$4/24</f>
        <v>1</v>
      </c>
      <c r="N24" s="7">
        <f>$I24+Sheet2!B$5/24</f>
        <v>0.95833333333333337</v>
      </c>
      <c r="O24" s="7">
        <f>$I24+Sheet2!B$6/24</f>
        <v>0.83333333333333337</v>
      </c>
      <c r="P24" s="7">
        <f>$I24+Sheet2!B$7/24</f>
        <v>0.79166666666666674</v>
      </c>
      <c r="Q24" s="7">
        <f>$I24+Sheet2!B$8/24</f>
        <v>0.75</v>
      </c>
      <c r="R24" s="7">
        <f>$I24+Sheet2!B$9/24</f>
        <v>0.70833333333333337</v>
      </c>
      <c r="S24" s="7">
        <f>$I24+Sheet2!B$10/24</f>
        <v>0.54166666666666674</v>
      </c>
      <c r="T24" s="7">
        <f>$I24+Sheet2!B$11/24</f>
        <v>0.5</v>
      </c>
      <c r="U24" s="7">
        <f>$I24+Sheet2!B$12/24</f>
        <v>0.45833333333333337</v>
      </c>
      <c r="V24" s="7">
        <f>$I24+Sheet2!B$13/24</f>
        <v>0.41666666666666669</v>
      </c>
      <c r="W24" s="7">
        <f>$I24+Sheet2!B$14/24</f>
        <v>0.37500000000000006</v>
      </c>
    </row>
    <row r="25" spans="1:23" ht="15.75" x14ac:dyDescent="0.25">
      <c r="A25" s="49"/>
      <c r="B25" s="15" t="s">
        <v>28</v>
      </c>
      <c r="C25" s="15">
        <v>2</v>
      </c>
      <c r="D25" s="15">
        <v>2</v>
      </c>
      <c r="E25" s="15" t="s">
        <v>27</v>
      </c>
      <c r="F25" s="15" t="s">
        <v>17</v>
      </c>
      <c r="G25" s="41" t="s">
        <v>29</v>
      </c>
      <c r="H25" s="38" t="str">
        <f>Sheet2!$A$9</f>
        <v>GMT</v>
      </c>
      <c r="I25" s="32">
        <v>0.75</v>
      </c>
      <c r="J25" s="13" t="s">
        <v>13</v>
      </c>
      <c r="K25" s="11">
        <f>$I25+Sheet2!B$2/24</f>
        <v>1.125</v>
      </c>
      <c r="L25" s="7">
        <f>$I25+Sheet2!B$3/24</f>
        <v>1.0833333333333333</v>
      </c>
      <c r="M25" s="7">
        <f>$I25+Sheet2!B$4/24</f>
        <v>1.0416666666666667</v>
      </c>
      <c r="N25" s="7">
        <f>$I25+Sheet2!B$5/24</f>
        <v>1</v>
      </c>
      <c r="O25" s="7">
        <f>$I25+Sheet2!B$6/24</f>
        <v>0.875</v>
      </c>
      <c r="P25" s="7">
        <f>$I25+Sheet2!B$7/24</f>
        <v>0.83333333333333337</v>
      </c>
      <c r="Q25" s="7">
        <f>$I25+Sheet2!B$8/24</f>
        <v>0.79166666666666663</v>
      </c>
      <c r="R25" s="7">
        <f>$I25+Sheet2!B$9/24</f>
        <v>0.75</v>
      </c>
      <c r="S25" s="7">
        <f>$I25+Sheet2!B$10/24</f>
        <v>0.58333333333333337</v>
      </c>
      <c r="T25" s="7">
        <f>$I25+Sheet2!B$11/24</f>
        <v>0.54166666666666663</v>
      </c>
      <c r="U25" s="7">
        <f>$I25+Sheet2!B$12/24</f>
        <v>0.5</v>
      </c>
      <c r="V25" s="7">
        <f>$I25+Sheet2!B$13/24</f>
        <v>0.45833333333333331</v>
      </c>
      <c r="W25" s="7">
        <f>$I25+Sheet2!B$14/24</f>
        <v>0.41666666666666669</v>
      </c>
    </row>
    <row r="26" spans="1:23" ht="15.75" x14ac:dyDescent="0.25">
      <c r="A26" s="50"/>
      <c r="B26" s="19" t="s">
        <v>115</v>
      </c>
      <c r="C26" s="19">
        <v>27</v>
      </c>
      <c r="D26" s="19">
        <v>2</v>
      </c>
      <c r="E26" s="19" t="s">
        <v>27</v>
      </c>
      <c r="F26" s="19" t="s">
        <v>107</v>
      </c>
      <c r="G26" s="45" t="s">
        <v>99</v>
      </c>
      <c r="H26" s="43" t="str">
        <f>Sheet2!$A$9</f>
        <v>GMT</v>
      </c>
      <c r="I26" s="35">
        <v>0.75</v>
      </c>
      <c r="J26" s="30" t="s">
        <v>13</v>
      </c>
      <c r="K26" s="31">
        <f>$I26+Sheet2!B$2/24</f>
        <v>1.125</v>
      </c>
      <c r="L26" s="26">
        <f>$I26+Sheet2!B$3/24</f>
        <v>1.0833333333333333</v>
      </c>
      <c r="M26" s="26">
        <f>$I26+Sheet2!B$4/24</f>
        <v>1.0416666666666667</v>
      </c>
      <c r="N26" s="26">
        <f>$I26+Sheet2!B$5/24</f>
        <v>1</v>
      </c>
      <c r="O26" s="26">
        <f>$I26+Sheet2!B$6/24</f>
        <v>0.875</v>
      </c>
      <c r="P26" s="26">
        <f>$I26+Sheet2!B$7/24</f>
        <v>0.83333333333333337</v>
      </c>
      <c r="Q26" s="26">
        <f>$I26+Sheet2!B$8/24</f>
        <v>0.79166666666666663</v>
      </c>
      <c r="R26" s="26">
        <f>$I26+Sheet2!B$9/24</f>
        <v>0.75</v>
      </c>
      <c r="S26" s="26">
        <f>$I26+Sheet2!B$10/24</f>
        <v>0.58333333333333337</v>
      </c>
      <c r="T26" s="26">
        <f>$I26+Sheet2!B$11/24</f>
        <v>0.54166666666666663</v>
      </c>
      <c r="U26" s="26">
        <f>$I26+Sheet2!B$12/24</f>
        <v>0.5</v>
      </c>
      <c r="V26" s="26">
        <f>$I26+Sheet2!B$13/24</f>
        <v>0.45833333333333331</v>
      </c>
      <c r="W26" s="26">
        <f>$I26+Sheet2!B$14/24</f>
        <v>0.41666666666666669</v>
      </c>
    </row>
    <row r="27" spans="1:23" ht="15.6" customHeight="1" x14ac:dyDescent="0.25">
      <c r="A27" s="53" t="s">
        <v>18</v>
      </c>
      <c r="B27" s="17" t="s">
        <v>116</v>
      </c>
      <c r="C27" s="44">
        <v>6</v>
      </c>
      <c r="D27" s="44">
        <v>6</v>
      </c>
      <c r="E27" s="44" t="s">
        <v>105</v>
      </c>
      <c r="F27" s="44" t="s">
        <v>107</v>
      </c>
      <c r="G27" s="25" t="s">
        <v>101</v>
      </c>
      <c r="H27" s="42" t="str">
        <f>Sheet2!$A$10</f>
        <v>CLST</v>
      </c>
      <c r="I27" s="36">
        <v>0.91666666666666663</v>
      </c>
      <c r="J27" s="12" t="s">
        <v>13</v>
      </c>
      <c r="K27" s="6">
        <f>$I27+Sheet2!B$2/24</f>
        <v>1.2916666666666665</v>
      </c>
      <c r="L27" s="9">
        <f>$I27+Sheet2!B$3/24</f>
        <v>1.25</v>
      </c>
      <c r="M27" s="9">
        <f>$I27+Sheet2!B$4/24</f>
        <v>1.2083333333333333</v>
      </c>
      <c r="N27" s="9">
        <f>$I27+Sheet2!B$5/24</f>
        <v>1.1666666666666665</v>
      </c>
      <c r="O27" s="9">
        <f>$I27+Sheet2!B$6/24</f>
        <v>1.0416666666666665</v>
      </c>
      <c r="P27" s="9">
        <f>$I27+Sheet2!B$7/24</f>
        <v>1</v>
      </c>
      <c r="Q27" s="9">
        <f>$I27+Sheet2!B$8/24</f>
        <v>0.95833333333333326</v>
      </c>
      <c r="R27" s="9">
        <f>$I27+Sheet2!B$9/24</f>
        <v>0.91666666666666663</v>
      </c>
      <c r="S27" s="9">
        <f>$I27+Sheet2!B$10/24</f>
        <v>0.75</v>
      </c>
      <c r="T27" s="9">
        <f>$I27+Sheet2!B$11/24</f>
        <v>0.70833333333333326</v>
      </c>
      <c r="U27" s="9">
        <f>$I27+Sheet2!B$12/24</f>
        <v>0.66666666666666663</v>
      </c>
      <c r="V27" s="9">
        <f>$I27+Sheet2!B$13/24</f>
        <v>0.625</v>
      </c>
      <c r="W27" s="9">
        <f>$I27+Sheet2!B$14/24</f>
        <v>0.58333333333333326</v>
      </c>
    </row>
    <row r="28" spans="1:23" ht="15.75" customHeight="1" x14ac:dyDescent="0.25">
      <c r="A28" s="54"/>
      <c r="B28" s="15" t="s">
        <v>117</v>
      </c>
      <c r="C28" s="15">
        <v>20</v>
      </c>
      <c r="D28" s="15">
        <v>20</v>
      </c>
      <c r="E28" s="15" t="s">
        <v>78</v>
      </c>
      <c r="F28" s="39" t="s">
        <v>107</v>
      </c>
      <c r="G28" s="24" t="s">
        <v>79</v>
      </c>
      <c r="H28" s="38" t="str">
        <f>Sheet2!$A$12</f>
        <v>CST</v>
      </c>
      <c r="I28" s="36">
        <v>0.95833333333333337</v>
      </c>
      <c r="J28" s="12" t="s">
        <v>13</v>
      </c>
      <c r="K28" s="11">
        <f>$I28+Sheet2!B$2/24</f>
        <v>1.3333333333333335</v>
      </c>
      <c r="L28" s="7">
        <f>$I28+Sheet2!B$3/24</f>
        <v>1.2916666666666667</v>
      </c>
      <c r="M28" s="7">
        <f>$I28+Sheet2!B$4/24</f>
        <v>1.25</v>
      </c>
      <c r="N28" s="7">
        <f>$I28+Sheet2!B$5/24</f>
        <v>1.2083333333333335</v>
      </c>
      <c r="O28" s="7">
        <f>$I28+Sheet2!B$6/24</f>
        <v>1.0833333333333335</v>
      </c>
      <c r="P28" s="7">
        <f>$I28+Sheet2!B$7/24</f>
        <v>1.0416666666666667</v>
      </c>
      <c r="Q28" s="7">
        <f>$I28+Sheet2!B$8/24</f>
        <v>1</v>
      </c>
      <c r="R28" s="7">
        <f>$I28+Sheet2!B$9/24</f>
        <v>0.95833333333333337</v>
      </c>
      <c r="S28" s="7">
        <f>$I28+Sheet2!B$10/24</f>
        <v>0.79166666666666674</v>
      </c>
      <c r="T28" s="7">
        <f>$I28+Sheet2!B$11/24</f>
        <v>0.75</v>
      </c>
      <c r="U28" s="7">
        <f>$I28+Sheet2!B$12/24</f>
        <v>0.70833333333333337</v>
      </c>
      <c r="V28" s="7">
        <f>$I28+Sheet2!B$13/24</f>
        <v>0.66666666666666674</v>
      </c>
      <c r="W28" s="7">
        <f>$I28+Sheet2!B$14/24</f>
        <v>0.625</v>
      </c>
    </row>
    <row r="29" spans="1:23" ht="15.75" x14ac:dyDescent="0.25">
      <c r="A29" s="54"/>
      <c r="B29" s="15" t="s">
        <v>80</v>
      </c>
      <c r="C29" s="15">
        <v>21</v>
      </c>
      <c r="D29" s="15">
        <v>21</v>
      </c>
      <c r="E29" s="15" t="s">
        <v>78</v>
      </c>
      <c r="F29" s="15" t="s">
        <v>20</v>
      </c>
      <c r="G29" s="16" t="s">
        <v>81</v>
      </c>
      <c r="H29" s="38" t="str">
        <f>Sheet2!$A$12</f>
        <v>CST</v>
      </c>
      <c r="I29" s="36">
        <v>0.95833333333333337</v>
      </c>
      <c r="J29" s="12" t="s">
        <v>13</v>
      </c>
      <c r="K29" s="11">
        <f>$I29+Sheet2!B$2/24</f>
        <v>1.3333333333333335</v>
      </c>
      <c r="L29" s="7">
        <f>$I29+Sheet2!B$3/24</f>
        <v>1.2916666666666667</v>
      </c>
      <c r="M29" s="7">
        <f>$I29+Sheet2!B$4/24</f>
        <v>1.25</v>
      </c>
      <c r="N29" s="7">
        <f>$I29+Sheet2!B$5/24</f>
        <v>1.2083333333333335</v>
      </c>
      <c r="O29" s="7">
        <f>$I29+Sheet2!B$6/24</f>
        <v>1.0833333333333335</v>
      </c>
      <c r="P29" s="7">
        <f>$I29+Sheet2!B$7/24</f>
        <v>1.0416666666666667</v>
      </c>
      <c r="Q29" s="7">
        <f>$I29+Sheet2!B$8/24</f>
        <v>1</v>
      </c>
      <c r="R29" s="7">
        <f>$I29+Sheet2!B$9/24</f>
        <v>0.95833333333333337</v>
      </c>
      <c r="S29" s="7">
        <f>$I29+Sheet2!B$10/24</f>
        <v>0.79166666666666674</v>
      </c>
      <c r="T29" s="7">
        <f>$I29+Sheet2!B$11/24</f>
        <v>0.75</v>
      </c>
      <c r="U29" s="7">
        <f>$I29+Sheet2!B$12/24</f>
        <v>0.70833333333333337</v>
      </c>
      <c r="V29" s="7">
        <f>$I29+Sheet2!B$13/24</f>
        <v>0.66666666666666674</v>
      </c>
      <c r="W29" s="7">
        <f>$I29+Sheet2!B$14/24</f>
        <v>0.625</v>
      </c>
    </row>
    <row r="30" spans="1:23" ht="15.75" x14ac:dyDescent="0.25">
      <c r="A30" s="54"/>
      <c r="B30" s="15" t="s">
        <v>82</v>
      </c>
      <c r="C30" s="15">
        <v>22</v>
      </c>
      <c r="D30" s="15">
        <v>22</v>
      </c>
      <c r="E30" s="15" t="s">
        <v>83</v>
      </c>
      <c r="F30" s="22" t="s">
        <v>19</v>
      </c>
      <c r="G30" s="16" t="s">
        <v>84</v>
      </c>
      <c r="H30" s="38" t="str">
        <f>Sheet2!$A$12</f>
        <v>CST</v>
      </c>
      <c r="I30" s="36">
        <v>0.95833333333333337</v>
      </c>
      <c r="J30" s="12" t="s">
        <v>13</v>
      </c>
      <c r="K30" s="11">
        <f>$I30+Sheet2!B$2/24</f>
        <v>1.3333333333333335</v>
      </c>
      <c r="L30" s="7">
        <f>$I30+Sheet2!B$3/24</f>
        <v>1.2916666666666667</v>
      </c>
      <c r="M30" s="7">
        <f>$I30+Sheet2!B$4/24</f>
        <v>1.25</v>
      </c>
      <c r="N30" s="7">
        <f>$I30+Sheet2!B$5/24</f>
        <v>1.2083333333333335</v>
      </c>
      <c r="O30" s="7">
        <f>$I30+Sheet2!B$6/24</f>
        <v>1.0833333333333335</v>
      </c>
      <c r="P30" s="7">
        <f>$I30+Sheet2!B$7/24</f>
        <v>1.0416666666666667</v>
      </c>
      <c r="Q30" s="7">
        <f>$I30+Sheet2!B$8/24</f>
        <v>1</v>
      </c>
      <c r="R30" s="7">
        <f>$I30+Sheet2!B$9/24</f>
        <v>0.95833333333333337</v>
      </c>
      <c r="S30" s="7">
        <f>$I30+Sheet2!B$10/24</f>
        <v>0.79166666666666674</v>
      </c>
      <c r="T30" s="7">
        <f>$I30+Sheet2!B$11/24</f>
        <v>0.75</v>
      </c>
      <c r="U30" s="7">
        <f>$I30+Sheet2!B$12/24</f>
        <v>0.70833333333333337</v>
      </c>
      <c r="V30" s="7">
        <f>$I30+Sheet2!B$13/24</f>
        <v>0.66666666666666674</v>
      </c>
      <c r="W30" s="7">
        <f>$I30+Sheet2!B$14/24</f>
        <v>0.625</v>
      </c>
    </row>
    <row r="31" spans="1:23" ht="15.75" x14ac:dyDescent="0.25">
      <c r="A31" s="54"/>
      <c r="B31" s="15" t="s">
        <v>85</v>
      </c>
      <c r="C31" s="15">
        <v>23</v>
      </c>
      <c r="D31" s="15">
        <v>23</v>
      </c>
      <c r="E31" s="15" t="s">
        <v>78</v>
      </c>
      <c r="F31" s="15" t="s">
        <v>20</v>
      </c>
      <c r="G31" s="16" t="s">
        <v>86</v>
      </c>
      <c r="H31" s="38" t="str">
        <f>Sheet2!$A$13</f>
        <v>MST</v>
      </c>
      <c r="I31" s="36">
        <v>1</v>
      </c>
      <c r="J31" s="12" t="s">
        <v>13</v>
      </c>
      <c r="K31" s="11">
        <f>$I31+Sheet2!B$2/24</f>
        <v>1.375</v>
      </c>
      <c r="L31" s="7">
        <f>$I31+Sheet2!B$3/24</f>
        <v>1.3333333333333333</v>
      </c>
      <c r="M31" s="7">
        <f>$I31+Sheet2!B$4/24</f>
        <v>1.2916666666666667</v>
      </c>
      <c r="N31" s="7">
        <f>$I31+Sheet2!B$5/24</f>
        <v>1.25</v>
      </c>
      <c r="O31" s="7">
        <f>$I31+Sheet2!B$6/24</f>
        <v>1.125</v>
      </c>
      <c r="P31" s="7">
        <f>$I31+Sheet2!B$7/24</f>
        <v>1.0833333333333333</v>
      </c>
      <c r="Q31" s="7">
        <f>$I31+Sheet2!B$8/24</f>
        <v>1.0416666666666667</v>
      </c>
      <c r="R31" s="7">
        <f>$I31+Sheet2!B$9/24</f>
        <v>1</v>
      </c>
      <c r="S31" s="7">
        <f>$I31+Sheet2!B$10/24</f>
        <v>0.83333333333333337</v>
      </c>
      <c r="T31" s="7">
        <f>$I31+Sheet2!B$11/24</f>
        <v>0.79166666666666663</v>
      </c>
      <c r="U31" s="7">
        <f>$I31+Sheet2!B$12/24</f>
        <v>0.75</v>
      </c>
      <c r="V31" s="7">
        <f>$I31+Sheet2!B$13/24</f>
        <v>0.70833333333333326</v>
      </c>
      <c r="W31" s="7">
        <f>$I31+Sheet2!B$14/24</f>
        <v>0.66666666666666674</v>
      </c>
    </row>
    <row r="32" spans="1:23" ht="15.75" x14ac:dyDescent="0.25">
      <c r="A32" s="54"/>
      <c r="B32" s="15" t="s">
        <v>108</v>
      </c>
      <c r="C32" s="15">
        <v>31</v>
      </c>
      <c r="D32" s="15">
        <v>31</v>
      </c>
      <c r="E32" s="15" t="s">
        <v>40</v>
      </c>
      <c r="F32" s="15" t="s">
        <v>107</v>
      </c>
      <c r="G32" s="24" t="s">
        <v>104</v>
      </c>
      <c r="H32" s="38" t="str">
        <f>Sheet2!$A$13</f>
        <v>MST</v>
      </c>
      <c r="I32" s="36">
        <v>1</v>
      </c>
      <c r="J32" s="12" t="s">
        <v>13</v>
      </c>
      <c r="K32" s="11">
        <f>$I32+Sheet2!B$2/24</f>
        <v>1.375</v>
      </c>
      <c r="L32" s="7">
        <f>$I32+Sheet2!B$3/24</f>
        <v>1.3333333333333333</v>
      </c>
      <c r="M32" s="7">
        <f>$I32+Sheet2!B$4/24</f>
        <v>1.2916666666666667</v>
      </c>
      <c r="N32" s="7">
        <f>$I32+Sheet2!B$5/24</f>
        <v>1.25</v>
      </c>
      <c r="O32" s="7">
        <f>$I32+Sheet2!B$6/24</f>
        <v>1.125</v>
      </c>
      <c r="P32" s="7">
        <f>$I32+Sheet2!B$7/24</f>
        <v>1.0833333333333333</v>
      </c>
      <c r="Q32" s="7">
        <f>$I32+Sheet2!B$8/24</f>
        <v>1.0416666666666667</v>
      </c>
      <c r="R32" s="7">
        <f>$I32+Sheet2!B$9/24</f>
        <v>1</v>
      </c>
      <c r="S32" s="7">
        <f>$I32+Sheet2!B$10/24</f>
        <v>0.83333333333333337</v>
      </c>
      <c r="T32" s="7">
        <f>$I32+Sheet2!B$11/24</f>
        <v>0.79166666666666663</v>
      </c>
      <c r="U32" s="7">
        <f>$I32+Sheet2!B$12/24</f>
        <v>0.75</v>
      </c>
      <c r="V32" s="7">
        <f>$I32+Sheet2!B$13/24</f>
        <v>0.70833333333333326</v>
      </c>
      <c r="W32" s="7">
        <f>$I32+Sheet2!B$14/24</f>
        <v>0.66666666666666674</v>
      </c>
    </row>
    <row r="33" spans="1:23" ht="15.75" x14ac:dyDescent="0.25">
      <c r="A33" s="54"/>
      <c r="B33" s="15" t="s">
        <v>93</v>
      </c>
      <c r="C33" s="15">
        <v>24</v>
      </c>
      <c r="D33" s="15">
        <v>24</v>
      </c>
      <c r="E33" s="15" t="s">
        <v>78</v>
      </c>
      <c r="F33" s="15" t="s">
        <v>20</v>
      </c>
      <c r="G33" s="16" t="s">
        <v>87</v>
      </c>
      <c r="H33" s="38" t="str">
        <f>Sheet2!$A$14</f>
        <v>PST</v>
      </c>
      <c r="I33" s="36">
        <v>1.0416666666666667</v>
      </c>
      <c r="J33" s="12" t="s">
        <v>13</v>
      </c>
      <c r="K33" s="11">
        <f>$I33+Sheet2!B$2/24</f>
        <v>1.4166666666666667</v>
      </c>
      <c r="L33" s="7">
        <f>$I33+Sheet2!B$3/24</f>
        <v>1.375</v>
      </c>
      <c r="M33" s="7">
        <f>$I33+Sheet2!B$4/24</f>
        <v>1.3333333333333335</v>
      </c>
      <c r="N33" s="7">
        <f>$I33+Sheet2!B$5/24</f>
        <v>1.2916666666666667</v>
      </c>
      <c r="O33" s="7">
        <f>$I33+Sheet2!B$6/24</f>
        <v>1.1666666666666667</v>
      </c>
      <c r="P33" s="7">
        <f>$I33+Sheet2!B$7/24</f>
        <v>1.125</v>
      </c>
      <c r="Q33" s="7">
        <f>$I33+Sheet2!B$8/24</f>
        <v>1.0833333333333335</v>
      </c>
      <c r="R33" s="7">
        <f>$I33+Sheet2!B$9/24</f>
        <v>1.0416666666666667</v>
      </c>
      <c r="S33" s="7">
        <f>$I33+Sheet2!B$10/24</f>
        <v>0.87500000000000011</v>
      </c>
      <c r="T33" s="7">
        <f>$I33+Sheet2!B$11/24</f>
        <v>0.83333333333333337</v>
      </c>
      <c r="U33" s="7">
        <f>$I33+Sheet2!B$12/24</f>
        <v>0.79166666666666674</v>
      </c>
      <c r="V33" s="7">
        <f>$I33+Sheet2!B$13/24</f>
        <v>0.75</v>
      </c>
      <c r="W33" s="7">
        <f>$I33+Sheet2!B$14/24</f>
        <v>0.70833333333333348</v>
      </c>
    </row>
    <row r="34" spans="1:23" ht="15.75" x14ac:dyDescent="0.25">
      <c r="A34" s="54"/>
      <c r="B34" s="15" t="s">
        <v>89</v>
      </c>
      <c r="C34" s="15">
        <v>25</v>
      </c>
      <c r="D34" s="15">
        <v>25</v>
      </c>
      <c r="E34" s="15" t="s">
        <v>78</v>
      </c>
      <c r="F34" s="15" t="s">
        <v>20</v>
      </c>
      <c r="G34" s="40" t="s">
        <v>90</v>
      </c>
      <c r="H34" s="38" t="str">
        <f>Sheet2!$A$15</f>
        <v>SST</v>
      </c>
      <c r="I34" s="32">
        <v>1.2083333333333333</v>
      </c>
      <c r="J34" s="13" t="s">
        <v>13</v>
      </c>
      <c r="K34" s="11">
        <f>$I34+Sheet2!B$2/24</f>
        <v>1.5833333333333333</v>
      </c>
      <c r="L34" s="7">
        <f>$I34+Sheet2!B$3/24</f>
        <v>1.5416666666666665</v>
      </c>
      <c r="M34" s="7">
        <f>$I34+Sheet2!B$4/24</f>
        <v>1.5</v>
      </c>
      <c r="N34" s="7">
        <f>$I34+Sheet2!B$5/24</f>
        <v>1.4583333333333333</v>
      </c>
      <c r="O34" s="7">
        <f>$I34+Sheet2!B$6/24</f>
        <v>1.3333333333333333</v>
      </c>
      <c r="P34" s="7">
        <f>$I34+Sheet2!B$7/24</f>
        <v>1.2916666666666665</v>
      </c>
      <c r="Q34" s="7">
        <f>$I34+Sheet2!B$8/24</f>
        <v>1.25</v>
      </c>
      <c r="R34" s="7">
        <f>$I34+Sheet2!B$9/24</f>
        <v>1.2083333333333333</v>
      </c>
      <c r="S34" s="7">
        <f>$I34+Sheet2!B$10/24</f>
        <v>1.0416666666666665</v>
      </c>
      <c r="T34" s="7">
        <f>$I34+Sheet2!B$11/24</f>
        <v>0.99999999999999989</v>
      </c>
      <c r="U34" s="7">
        <f>$I34+Sheet2!B$12/24</f>
        <v>0.95833333333333326</v>
      </c>
      <c r="V34" s="7">
        <f>$I34+Sheet2!B$13/24</f>
        <v>0.91666666666666652</v>
      </c>
      <c r="W34" s="7">
        <f>$I34+Sheet2!B$15/24</f>
        <v>0.75</v>
      </c>
    </row>
    <row r="35" spans="1:23" ht="15.75" x14ac:dyDescent="0.25">
      <c r="A35" s="54"/>
      <c r="B35" s="15" t="s">
        <v>120</v>
      </c>
      <c r="C35" s="15">
        <v>23</v>
      </c>
      <c r="D35" s="15">
        <v>23</v>
      </c>
      <c r="E35" s="15" t="s">
        <v>78</v>
      </c>
      <c r="F35" s="15" t="s">
        <v>20</v>
      </c>
      <c r="G35" s="47" t="s">
        <v>121</v>
      </c>
      <c r="H35" s="38" t="str">
        <f>Sheet2!$A$13</f>
        <v>MST</v>
      </c>
      <c r="I35" s="36">
        <v>1</v>
      </c>
      <c r="J35" s="12" t="s">
        <v>13</v>
      </c>
      <c r="K35" s="11">
        <f>$I35+Sheet2!B$2/24</f>
        <v>1.375</v>
      </c>
      <c r="L35" s="7">
        <f>$I35+Sheet2!B$3/24</f>
        <v>1.3333333333333333</v>
      </c>
      <c r="M35" s="7">
        <f>$I35+Sheet2!B$4/24</f>
        <v>1.2916666666666667</v>
      </c>
      <c r="N35" s="7">
        <f>$I35+Sheet2!B$5/24</f>
        <v>1.25</v>
      </c>
      <c r="O35" s="7">
        <f>$I35+Sheet2!B$6/24</f>
        <v>1.125</v>
      </c>
      <c r="P35" s="7">
        <f>$I35+Sheet2!B$7/24</f>
        <v>1.0833333333333333</v>
      </c>
      <c r="Q35" s="7">
        <f>$I35+Sheet2!B$8/24</f>
        <v>1.0416666666666667</v>
      </c>
      <c r="R35" s="7">
        <f>$I35+Sheet2!B$9/24</f>
        <v>1</v>
      </c>
      <c r="S35" s="7">
        <f>$I35+Sheet2!B$10/24</f>
        <v>0.83333333333333337</v>
      </c>
      <c r="T35" s="7">
        <f>$I35+Sheet2!B$11/24</f>
        <v>0.79166666666666663</v>
      </c>
      <c r="U35" s="7">
        <f>$I35+Sheet2!B$12/24</f>
        <v>0.75</v>
      </c>
      <c r="V35" s="7">
        <f>$I35+Sheet2!B$13/24</f>
        <v>0.70833333333333326</v>
      </c>
      <c r="W35" s="7">
        <f>$I35+Sheet2!B$14/24</f>
        <v>0.66666666666666674</v>
      </c>
    </row>
  </sheetData>
  <sortState ref="B2:V37">
    <sortCondition ref="D2:D37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8:A26"/>
    <mergeCell ref="A2:A7"/>
    <mergeCell ref="A27:A35"/>
  </mergeCells>
  <conditionalFormatting sqref="K2:L2 K3:W16 K18:W34">
    <cfRule type="expression" dxfId="76" priority="108">
      <formula>K$1=$H2</formula>
    </cfRule>
  </conditionalFormatting>
  <conditionalFormatting sqref="K27:W27 K32:W32 K2:W8">
    <cfRule type="expression" dxfId="75" priority="110">
      <formula>K$1=$I2</formula>
    </cfRule>
  </conditionalFormatting>
  <conditionalFormatting sqref="I9:W9 H11:W13 B25:W25 H24:W24 H15:W16 H28:W34 B26:F26 H26:W26 H8:W8 H2:W6 H18:W22">
    <cfRule type="expression" dxfId="74" priority="114">
      <formula>MOD(ROW(),2)=1</formula>
    </cfRule>
  </conditionalFormatting>
  <conditionalFormatting sqref="C8:D8">
    <cfRule type="expression" dxfId="73" priority="88">
      <formula>MOD(ROW(),2)=1</formula>
    </cfRule>
  </conditionalFormatting>
  <conditionalFormatting sqref="E8:G8">
    <cfRule type="expression" dxfId="72" priority="87">
      <formula>MOD(ROW(),2)=1</formula>
    </cfRule>
  </conditionalFormatting>
  <conditionalFormatting sqref="B8">
    <cfRule type="expression" dxfId="71" priority="86">
      <formula>MOD(ROW(),2)=1</formula>
    </cfRule>
  </conditionalFormatting>
  <conditionalFormatting sqref="B2:G2 B32:F32">
    <cfRule type="expression" dxfId="70" priority="85">
      <formula>MOD(ROW(),2)=1</formula>
    </cfRule>
  </conditionalFormatting>
  <conditionalFormatting sqref="B3:G3">
    <cfRule type="expression" dxfId="69" priority="84">
      <formula>MOD(ROW(),2)=1</formula>
    </cfRule>
  </conditionalFormatting>
  <conditionalFormatting sqref="B4:G5">
    <cfRule type="expression" dxfId="68" priority="83">
      <formula>MOD(ROW(),2)=1</formula>
    </cfRule>
  </conditionalFormatting>
  <conditionalFormatting sqref="B6:G6">
    <cfRule type="expression" dxfId="67" priority="81">
      <formula>MOD(ROW(),2)=1</formula>
    </cfRule>
  </conditionalFormatting>
  <conditionalFormatting sqref="H9">
    <cfRule type="expression" dxfId="66" priority="79">
      <formula>MOD(ROW(),2)=1</formula>
    </cfRule>
  </conditionalFormatting>
  <conditionalFormatting sqref="E9:G9">
    <cfRule type="expression" dxfId="65" priority="77">
      <formula>MOD(ROW(),2)=1</formula>
    </cfRule>
  </conditionalFormatting>
  <conditionalFormatting sqref="C9:D9">
    <cfRule type="expression" dxfId="64" priority="78">
      <formula>MOD(ROW(),2)=1</formula>
    </cfRule>
  </conditionalFormatting>
  <conditionalFormatting sqref="B9">
    <cfRule type="expression" dxfId="63" priority="76">
      <formula>MOD(ROW(),2)=1</formula>
    </cfRule>
  </conditionalFormatting>
  <conditionalFormatting sqref="C13:E13 G13">
    <cfRule type="expression" dxfId="62" priority="75">
      <formula>MOD(ROW(),2)=1</formula>
    </cfRule>
  </conditionalFormatting>
  <conditionalFormatting sqref="E11:G11">
    <cfRule type="expression" dxfId="61" priority="73">
      <formula>MOD(ROW(),2)=1</formula>
    </cfRule>
  </conditionalFormatting>
  <conditionalFormatting sqref="C11:D12 F12:G12">
    <cfRule type="expression" dxfId="60" priority="74">
      <formula>MOD(ROW(),2)=1</formula>
    </cfRule>
  </conditionalFormatting>
  <conditionalFormatting sqref="F13">
    <cfRule type="expression" dxfId="59" priority="72">
      <formula>MOD(ROW(),2)=1</formula>
    </cfRule>
  </conditionalFormatting>
  <conditionalFormatting sqref="E12">
    <cfRule type="expression" dxfId="58" priority="71">
      <formula>MOD(ROW(),2)=1</formula>
    </cfRule>
  </conditionalFormatting>
  <conditionalFormatting sqref="B11:B13">
    <cfRule type="expression" dxfId="57" priority="70">
      <formula>MOD(ROW(),2)=1</formula>
    </cfRule>
  </conditionalFormatting>
  <conditionalFormatting sqref="C15:F15 C18:G20 C16:D16 F16:G16">
    <cfRule type="expression" dxfId="56" priority="68">
      <formula>MOD(ROW(),2)=1</formula>
    </cfRule>
  </conditionalFormatting>
  <conditionalFormatting sqref="E15:F15 E18:G18 F16:G16">
    <cfRule type="expression" dxfId="55" priority="67">
      <formula>MOD(ROW(),2)=1</formula>
    </cfRule>
  </conditionalFormatting>
  <conditionalFormatting sqref="E19:E20">
    <cfRule type="expression" dxfId="54" priority="66">
      <formula>MOD(ROW(),2)=1</formula>
    </cfRule>
  </conditionalFormatting>
  <conditionalFormatting sqref="B15:B16 B18:B20">
    <cfRule type="expression" dxfId="53" priority="65">
      <formula>MOD(ROW(),2)=1</formula>
    </cfRule>
  </conditionalFormatting>
  <conditionalFormatting sqref="C24 E24:F24 C21:G21 C22:F22">
    <cfRule type="expression" dxfId="52" priority="64">
      <formula>MOD(ROW(),2)=1</formula>
    </cfRule>
  </conditionalFormatting>
  <conditionalFormatting sqref="B24">
    <cfRule type="expression" dxfId="51" priority="63">
      <formula>MOD(ROW(),2)=1</formula>
    </cfRule>
  </conditionalFormatting>
  <conditionalFormatting sqref="D24">
    <cfRule type="expression" dxfId="50" priority="62">
      <formula>MOD(ROW(),2)=1</formula>
    </cfRule>
  </conditionalFormatting>
  <conditionalFormatting sqref="G24">
    <cfRule type="expression" dxfId="49" priority="61">
      <formula>MOD(ROW(),2)=1</formula>
    </cfRule>
  </conditionalFormatting>
  <conditionalFormatting sqref="B21:B22">
    <cfRule type="expression" dxfId="48" priority="60">
      <formula>MOD(ROW(),2)=1</formula>
    </cfRule>
  </conditionalFormatting>
  <conditionalFormatting sqref="E16">
    <cfRule type="expression" dxfId="47" priority="59">
      <formula>MOD(ROW(),2)=1</formula>
    </cfRule>
  </conditionalFormatting>
  <conditionalFormatting sqref="B28:C30 E29:G30 E28 G28">
    <cfRule type="expression" dxfId="46" priority="58">
      <formula>MOD(ROW(),2)=1</formula>
    </cfRule>
  </conditionalFormatting>
  <conditionalFormatting sqref="D28:D30">
    <cfRule type="expression" dxfId="45" priority="57">
      <formula>MOD(ROW(),2)=1</formula>
    </cfRule>
  </conditionalFormatting>
  <conditionalFormatting sqref="B31:C31 E31:G31 E33:G33 B33:C33">
    <cfRule type="expression" dxfId="44" priority="56">
      <formula>MOD(ROW(),2)=1</formula>
    </cfRule>
  </conditionalFormatting>
  <conditionalFormatting sqref="D31 D33">
    <cfRule type="expression" dxfId="43" priority="55">
      <formula>MOD(ROW(),2)=1</formula>
    </cfRule>
  </conditionalFormatting>
  <conditionalFormatting sqref="B34:C34 E34:G34">
    <cfRule type="expression" dxfId="42" priority="54">
      <formula>MOD(ROW(),2)=1</formula>
    </cfRule>
  </conditionalFormatting>
  <conditionalFormatting sqref="D34">
    <cfRule type="expression" dxfId="41" priority="53">
      <formula>MOD(ROW(),2)=1</formula>
    </cfRule>
  </conditionalFormatting>
  <conditionalFormatting sqref="H14:W14">
    <cfRule type="expression" dxfId="40" priority="52">
      <formula>MOD(ROW(),2)=1</formula>
    </cfRule>
  </conditionalFormatting>
  <conditionalFormatting sqref="C14:G14">
    <cfRule type="expression" dxfId="39" priority="50">
      <formula>MOD(ROW(),2)=1</formula>
    </cfRule>
  </conditionalFormatting>
  <conditionalFormatting sqref="E14:G14">
    <cfRule type="expression" dxfId="38" priority="49">
      <formula>MOD(ROW(),2)=1</formula>
    </cfRule>
  </conditionalFormatting>
  <conditionalFormatting sqref="B14">
    <cfRule type="expression" dxfId="37" priority="48">
      <formula>MOD(ROW(),2)=1</formula>
    </cfRule>
  </conditionalFormatting>
  <conditionalFormatting sqref="H23:W23">
    <cfRule type="expression" dxfId="36" priority="47">
      <formula>MOD(ROW(),2)=1</formula>
    </cfRule>
  </conditionalFormatting>
  <conditionalFormatting sqref="C23:F23">
    <cfRule type="expression" dxfId="35" priority="45">
      <formula>MOD(ROW(),2)=1</formula>
    </cfRule>
  </conditionalFormatting>
  <conditionalFormatting sqref="E23">
    <cfRule type="expression" dxfId="34" priority="44">
      <formula>MOD(ROW(),2)=1</formula>
    </cfRule>
  </conditionalFormatting>
  <conditionalFormatting sqref="B23">
    <cfRule type="expression" dxfId="33" priority="43">
      <formula>MOD(ROW(),2)=1</formula>
    </cfRule>
  </conditionalFormatting>
  <conditionalFormatting sqref="H7:W7">
    <cfRule type="expression" dxfId="32" priority="42">
      <formula>MOD(ROW(),2)=1</formula>
    </cfRule>
  </conditionalFormatting>
  <conditionalFormatting sqref="B7:G7">
    <cfRule type="expression" dxfId="31" priority="40">
      <formula>MOD(ROW(),2)=1</formula>
    </cfRule>
  </conditionalFormatting>
  <conditionalFormatting sqref="E10:F10">
    <cfRule type="expression" dxfId="30" priority="37">
      <formula>MOD(ROW(),2)=1</formula>
    </cfRule>
  </conditionalFormatting>
  <conditionalFormatting sqref="C10:D10">
    <cfRule type="expression" dxfId="29" priority="38">
      <formula>MOD(ROW(),2)=1</formula>
    </cfRule>
  </conditionalFormatting>
  <conditionalFormatting sqref="B10">
    <cfRule type="expression" dxfId="28" priority="36">
      <formula>MOD(ROW(),2)=1</formula>
    </cfRule>
  </conditionalFormatting>
  <conditionalFormatting sqref="I10:W10">
    <cfRule type="expression" dxfId="27" priority="35">
      <formula>MOD(ROW(),2)=1</formula>
    </cfRule>
  </conditionalFormatting>
  <conditionalFormatting sqref="H10">
    <cfRule type="expression" dxfId="26" priority="33">
      <formula>MOD(ROW(),2)=1</formula>
    </cfRule>
  </conditionalFormatting>
  <conditionalFormatting sqref="H27:W27">
    <cfRule type="expression" dxfId="25" priority="29">
      <formula>MOD(ROW(),2)=1</formula>
    </cfRule>
  </conditionalFormatting>
  <conditionalFormatting sqref="B27:F27">
    <cfRule type="expression" dxfId="24" priority="27">
      <formula>MOD(ROW(),2)=1</formula>
    </cfRule>
  </conditionalFormatting>
  <conditionalFormatting sqref="N7">
    <cfRule type="expression" dxfId="23" priority="25">
      <formula>MOD(ROW(),2)=1</formula>
    </cfRule>
  </conditionalFormatting>
  <conditionalFormatting sqref="F28">
    <cfRule type="expression" dxfId="22" priority="24">
      <formula>MOD(ROW(),2)=1</formula>
    </cfRule>
  </conditionalFormatting>
  <conditionalFormatting sqref="S2">
    <cfRule type="expression" dxfId="21" priority="23">
      <formula>S$1=$H2</formula>
    </cfRule>
  </conditionalFormatting>
  <conditionalFormatting sqref="S2">
    <cfRule type="expression" dxfId="20" priority="22">
      <formula>MOD(ROW(),2)=1</formula>
    </cfRule>
  </conditionalFormatting>
  <conditionalFormatting sqref="G32">
    <cfRule type="expression" dxfId="19" priority="17">
      <formula>MOD(ROW(),2)=1</formula>
    </cfRule>
  </conditionalFormatting>
  <conditionalFormatting sqref="G26">
    <cfRule type="expression" dxfId="18" priority="20">
      <formula>MOD(ROW(),2)=1</formula>
    </cfRule>
  </conditionalFormatting>
  <conditionalFormatting sqref="G27">
    <cfRule type="expression" dxfId="17" priority="19">
      <formula>MOD(ROW(),2)=1</formula>
    </cfRule>
  </conditionalFormatting>
  <conditionalFormatting sqref="G22:G23">
    <cfRule type="expression" dxfId="16" priority="18">
      <formula>MOD(ROW(),2)=1</formula>
    </cfRule>
  </conditionalFormatting>
  <conditionalFormatting sqref="G10">
    <cfRule type="expression" dxfId="15" priority="16">
      <formula>MOD(ROW(),2)=1</formula>
    </cfRule>
  </conditionalFormatting>
  <conditionalFormatting sqref="K7:W7">
    <cfRule type="expression" dxfId="14" priority="15">
      <formula>MOD(ROW(),2)=1</formula>
    </cfRule>
  </conditionalFormatting>
  <conditionalFormatting sqref="K7:W7">
    <cfRule type="expression" dxfId="13" priority="14">
      <formula>MOD(ROW(),2)=1</formula>
    </cfRule>
  </conditionalFormatting>
  <conditionalFormatting sqref="S7">
    <cfRule type="expression" dxfId="12" priority="13">
      <formula>S$1=$H7</formula>
    </cfRule>
  </conditionalFormatting>
  <conditionalFormatting sqref="S7">
    <cfRule type="expression" dxfId="11" priority="12">
      <formula>MOD(ROW(),2)=1</formula>
    </cfRule>
  </conditionalFormatting>
  <conditionalFormatting sqref="G15">
    <cfRule type="expression" dxfId="10" priority="11">
      <formula>MOD(ROW(),2)=1</formula>
    </cfRule>
  </conditionalFormatting>
  <conditionalFormatting sqref="G15">
    <cfRule type="expression" dxfId="9" priority="10">
      <formula>MOD(ROW(),2)=1</formula>
    </cfRule>
  </conditionalFormatting>
  <conditionalFormatting sqref="K35:W35">
    <cfRule type="expression" dxfId="8" priority="8">
      <formula>K$1=$H35</formula>
    </cfRule>
  </conditionalFormatting>
  <conditionalFormatting sqref="H35:W35">
    <cfRule type="expression" dxfId="7" priority="9">
      <formula>MOD(ROW(),2)=1</formula>
    </cfRule>
  </conditionalFormatting>
  <conditionalFormatting sqref="B35:C35 E35:G35">
    <cfRule type="expression" dxfId="6" priority="7">
      <formula>MOD(ROW(),2)=1</formula>
    </cfRule>
  </conditionalFormatting>
  <conditionalFormatting sqref="D35">
    <cfRule type="expression" dxfId="5" priority="6">
      <formula>MOD(ROW(),2)=1</formula>
    </cfRule>
  </conditionalFormatting>
  <conditionalFormatting sqref="K17:W17">
    <cfRule type="expression" dxfId="4" priority="4">
      <formula>K$1=$H17</formula>
    </cfRule>
  </conditionalFormatting>
  <conditionalFormatting sqref="H17:W17">
    <cfRule type="expression" dxfId="3" priority="5">
      <formula>MOD(ROW(),2)=1</formula>
    </cfRule>
  </conditionalFormatting>
  <conditionalFormatting sqref="C17:G17">
    <cfRule type="expression" dxfId="2" priority="3">
      <formula>MOD(ROW(),2)=1</formula>
    </cfRule>
  </conditionalFormatting>
  <conditionalFormatting sqref="E17:G17">
    <cfRule type="expression" dxfId="1" priority="2">
      <formula>MOD(ROW(),2)=1</formula>
    </cfRule>
  </conditionalFormatting>
  <conditionalFormatting sqref="B17">
    <cfRule type="expression" dxfId="0" priority="1">
      <formula>MOD(ROW(),2)=1</formula>
    </cfRule>
  </conditionalFormatting>
  <hyperlinks>
    <hyperlink ref="G8" r:id="rId1" display="https://swgoh.gg/u/MexaHuk/" xr:uid="{00000000-0004-0000-0000-000000000000}"/>
    <hyperlink ref="G2" r:id="rId2" display="https://swgoh.gg/u/mmmz2011/" xr:uid="{00000000-0004-0000-0000-000001000000}"/>
    <hyperlink ref="G3" r:id="rId3" display="https://swgoh.gg/u/moxpearl/" xr:uid="{00000000-0004-0000-0000-000002000000}"/>
    <hyperlink ref="G4" r:id="rId4" display="https://swgoh.gg/u/charlie2/" xr:uid="{00000000-0004-0000-0000-000003000000}"/>
    <hyperlink ref="G5" r:id="rId5" display="https://swgoh.gg/u/pharaohslair/" xr:uid="{00000000-0004-0000-0000-000004000000}"/>
    <hyperlink ref="G6" r:id="rId6" display="https://swgoh.gg/u/hotnot/" xr:uid="{00000000-0004-0000-0000-000005000000}"/>
    <hyperlink ref="G9" r:id="rId7" display="https://swgoh.gg/u/jimmys73/" xr:uid="{00000000-0004-0000-0000-000006000000}"/>
    <hyperlink ref="G12" r:id="rId8" display="https://swgoh.gg/u/muntazam/" xr:uid="{00000000-0004-0000-0000-000007000000}"/>
    <hyperlink ref="G11" r:id="rId9" display="https://swgoh.gg/u/lyncks@gmail.com/" xr:uid="{00000000-0004-0000-0000-000008000000}"/>
    <hyperlink ref="G15" r:id="rId10" xr:uid="{00000000-0004-0000-0000-000009000000}"/>
    <hyperlink ref="G16" r:id="rId11" display="https://swgoh.gg/u/kobarsan/" xr:uid="{00000000-0004-0000-0000-00000A000000}"/>
    <hyperlink ref="G18" r:id="rId12" display="https://swgoh.gg/u/mashimaro31/" xr:uid="{00000000-0004-0000-0000-00000B000000}"/>
    <hyperlink ref="G19" r:id="rId13" display="https://swgoh.gg/u/begemot2/" xr:uid="{00000000-0004-0000-0000-00000C000000}"/>
    <hyperlink ref="G20" r:id="rId14" display="https://swgoh.gg/u/jimothie1/" xr:uid="{00000000-0004-0000-0000-00000D000000}"/>
    <hyperlink ref="G25" r:id="rId15" display="https://swgoh.gg/u/jimothie1/" xr:uid="{00000000-0004-0000-0000-00000E000000}"/>
    <hyperlink ref="G21" r:id="rId16" display="https://swgoh.gg/u/lumberzachphd/" xr:uid="{00000000-0004-0000-0000-00000F000000}"/>
    <hyperlink ref="G24" r:id="rId17" tooltip="https://swgoh.gg/u/op1kenobi/" display="https://swgoh.gg/u/op1kenobi/" xr:uid="{00000000-0004-0000-0000-000010000000}"/>
    <hyperlink ref="G28" r:id="rId18" display="https://swgoh.gg/u/lumberzachphd/" xr:uid="{00000000-0004-0000-0000-000011000000}"/>
    <hyperlink ref="G29" r:id="rId19" display="https://swgoh.gg/u/toben/" xr:uid="{00000000-0004-0000-0000-000012000000}"/>
    <hyperlink ref="G30" r:id="rId20" display="https://swgoh.gg/u/macana/" xr:uid="{00000000-0004-0000-0000-000013000000}"/>
    <hyperlink ref="G31" r:id="rId21" display="https://swgoh.gg/u/maskofskin/" xr:uid="{00000000-0004-0000-0000-000014000000}"/>
    <hyperlink ref="G33" r:id="rId22" display="https://swgoh.gg/u/weekleyb2/" xr:uid="{00000000-0004-0000-0000-000015000000}"/>
    <hyperlink ref="G34" r:id="rId23" display="https://swgoh.gg/u/balian/" xr:uid="{00000000-0004-0000-0000-000016000000}"/>
    <hyperlink ref="G14" r:id="rId24" display="https://swgoh.gg/u/jeercscaas/" xr:uid="{00000000-0004-0000-0000-000017000000}"/>
    <hyperlink ref="G26" r:id="rId25" xr:uid="{00000000-0004-0000-0000-000018000000}"/>
    <hyperlink ref="G23" r:id="rId26" xr:uid="{00000000-0004-0000-0000-000019000000}"/>
    <hyperlink ref="G7" r:id="rId27" display="https://swgoh.gg/u/tibrize/" xr:uid="{00000000-0004-0000-0000-00001A000000}"/>
    <hyperlink ref="G22" r:id="rId28" tooltip="https://swgoh.gg/u/turgon/" display="https://swgoh.gg/u/turgon/" xr:uid="{00000000-0004-0000-0000-00001B000000}"/>
    <hyperlink ref="G10" r:id="rId29" tooltip="https://swgoh.gg/u/konservator/" display="https://swgoh.gg/u/konservator/" xr:uid="{00000000-0004-0000-0000-00001C000000}"/>
    <hyperlink ref="G32" r:id="rId30" tooltip="https://swgoh.gg/u/c3poo/" display="https://swgoh.gg/u/c3poo/" xr:uid="{00000000-0004-0000-0000-00001D000000}"/>
    <hyperlink ref="G27" r:id="rId31" xr:uid="{00000000-0004-0000-0000-00001E000000}"/>
    <hyperlink ref="G35" r:id="rId32" xr:uid="{793ECB5B-B587-48F9-AAAB-6F3F91666D94}"/>
    <hyperlink ref="G17" r:id="rId33" xr:uid="{9CB4B53F-9366-4A20-9CA3-DA83724D0184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A6" sqref="A6"/>
    </sheetView>
  </sheetViews>
  <sheetFormatPr defaultRowHeight="15" x14ac:dyDescent="0.25"/>
  <cols>
    <col min="1" max="1" width="6.5703125" bestFit="1" customWidth="1"/>
    <col min="2" max="2" width="4.42578125" customWidth="1"/>
    <col min="3" max="3" width="7.28515625" bestFit="1" customWidth="1"/>
    <col min="4" max="4" width="5.85546875" bestFit="1" customWidth="1"/>
  </cols>
  <sheetData>
    <row r="1" spans="1:4" x14ac:dyDescent="0.25">
      <c r="A1" t="s">
        <v>24</v>
      </c>
      <c r="B1">
        <v>10</v>
      </c>
      <c r="C1" t="s">
        <v>21</v>
      </c>
    </row>
    <row r="2" spans="1:4" x14ac:dyDescent="0.25">
      <c r="A2" t="s">
        <v>25</v>
      </c>
      <c r="B2">
        <v>9</v>
      </c>
      <c r="C2" t="s">
        <v>21</v>
      </c>
    </row>
    <row r="3" spans="1:4" x14ac:dyDescent="0.25">
      <c r="A3" t="s">
        <v>9</v>
      </c>
      <c r="B3">
        <v>8</v>
      </c>
      <c r="C3" t="s">
        <v>21</v>
      </c>
    </row>
    <row r="4" spans="1:4" x14ac:dyDescent="0.25">
      <c r="A4" t="s">
        <v>52</v>
      </c>
      <c r="B4">
        <v>7</v>
      </c>
      <c r="C4" t="s">
        <v>21</v>
      </c>
    </row>
    <row r="5" spans="1:4" x14ac:dyDescent="0.25">
      <c r="A5" t="s">
        <v>11</v>
      </c>
      <c r="B5">
        <v>6</v>
      </c>
      <c r="C5" t="s">
        <v>21</v>
      </c>
    </row>
    <row r="6" spans="1:4" x14ac:dyDescent="0.25">
      <c r="A6" t="s">
        <v>10</v>
      </c>
      <c r="B6">
        <v>3</v>
      </c>
      <c r="C6" t="s">
        <v>21</v>
      </c>
      <c r="D6" s="1"/>
    </row>
    <row r="7" spans="1:4" x14ac:dyDescent="0.25">
      <c r="A7" t="str">
        <f>IF(B7=2,"EET",IF(B7=3,"EEST"))</f>
        <v>EET</v>
      </c>
      <c r="B7">
        <v>2</v>
      </c>
      <c r="C7" t="s">
        <v>8</v>
      </c>
      <c r="D7" s="1" t="s">
        <v>22</v>
      </c>
    </row>
    <row r="8" spans="1:4" x14ac:dyDescent="0.25">
      <c r="A8" t="str">
        <f>IF(B8=1,"CET",IF(B8=2,"CEST"))</f>
        <v>CET</v>
      </c>
      <c r="B8">
        <v>1</v>
      </c>
      <c r="C8" t="s">
        <v>8</v>
      </c>
      <c r="D8" s="1" t="s">
        <v>22</v>
      </c>
    </row>
    <row r="9" spans="1:4" x14ac:dyDescent="0.25">
      <c r="A9" t="str">
        <f>IF(B9=1,"BST",IF(B9=0,"GMT"))</f>
        <v>GMT</v>
      </c>
      <c r="B9">
        <f>IF(C9="DST",1,0)</f>
        <v>0</v>
      </c>
      <c r="C9" t="s">
        <v>21</v>
      </c>
      <c r="D9" s="1" t="s">
        <v>22</v>
      </c>
    </row>
    <row r="10" spans="1:4" x14ac:dyDescent="0.25">
      <c r="A10" t="str">
        <f>IF(B10=-4,"CLST",IF(B9=-3,"SCLST"))</f>
        <v>CLST</v>
      </c>
      <c r="B10">
        <v>-4</v>
      </c>
      <c r="C10" t="s">
        <v>21</v>
      </c>
      <c r="D10" s="1" t="s">
        <v>23</v>
      </c>
    </row>
    <row r="11" spans="1:4" x14ac:dyDescent="0.25">
      <c r="A11" t="str">
        <f>IF(B11=-5,"EST",IF(B11=-4,"EDT"))</f>
        <v>EST</v>
      </c>
      <c r="B11">
        <f>IF(C11="DST",-4,-5)</f>
        <v>-5</v>
      </c>
      <c r="C11" t="s">
        <v>21</v>
      </c>
      <c r="D11" s="1" t="s">
        <v>23</v>
      </c>
    </row>
    <row r="12" spans="1:4" x14ac:dyDescent="0.25">
      <c r="A12" t="str">
        <f>IF(B12=-6,"CST",IF(B12=-5,"CDT"))</f>
        <v>CST</v>
      </c>
      <c r="B12">
        <f>IF(C12="DST",-5,-6)</f>
        <v>-6</v>
      </c>
      <c r="C12" t="s">
        <v>21</v>
      </c>
      <c r="D12" s="1" t="s">
        <v>23</v>
      </c>
    </row>
    <row r="13" spans="1:4" x14ac:dyDescent="0.25">
      <c r="A13" t="str">
        <f>IF(B13=-7,"MST",IF(B13=-6,"MDT"))</f>
        <v>MST</v>
      </c>
      <c r="B13">
        <f>IF(C13="DST",-6,-7)</f>
        <v>-7</v>
      </c>
      <c r="C13" t="s">
        <v>21</v>
      </c>
      <c r="D13" s="1" t="s">
        <v>23</v>
      </c>
    </row>
    <row r="14" spans="1:4" x14ac:dyDescent="0.25">
      <c r="A14" t="str">
        <f>IF(B14=-8,"PST",IF(B14=-7,"PDT"))</f>
        <v>PST</v>
      </c>
      <c r="B14">
        <f>IF(C14="DST",-7,-8)</f>
        <v>-8</v>
      </c>
      <c r="C14" t="s">
        <v>21</v>
      </c>
      <c r="D14" s="1" t="s">
        <v>23</v>
      </c>
    </row>
    <row r="15" spans="1:4" x14ac:dyDescent="0.25">
      <c r="A15" s="23" t="s">
        <v>88</v>
      </c>
      <c r="B15">
        <v>-11</v>
      </c>
      <c r="C15" t="s">
        <v>21</v>
      </c>
      <c r="D15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James</cp:lastModifiedBy>
  <dcterms:created xsi:type="dcterms:W3CDTF">2017-08-24T14:12:39Z</dcterms:created>
  <dcterms:modified xsi:type="dcterms:W3CDTF">2018-03-12T15:50:57Z</dcterms:modified>
</cp:coreProperties>
</file>