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.parr/repos/vbspbl/data/"/>
    </mc:Choice>
  </mc:AlternateContent>
  <xr:revisionPtr revIDLastSave="0" documentId="13_ncr:1_{8D9494D2-861F-8F4A-B897-749ABEBE3EB5}" xr6:coauthVersionLast="47" xr6:coauthVersionMax="47" xr10:uidLastSave="{00000000-0000-0000-0000-000000000000}"/>
  <bookViews>
    <workbookView xWindow="0" yWindow="500" windowWidth="28800" windowHeight="17500" xr2:uid="{47864DF4-71D9-4F42-A5D2-AF6EFB75F361}"/>
  </bookViews>
  <sheets>
    <sheet name="be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7" i="3" l="1"/>
  <c r="Q107" i="3"/>
  <c r="N107" i="3"/>
  <c r="M107" i="3"/>
  <c r="K107" i="3"/>
  <c r="J107" i="3"/>
  <c r="H107" i="3"/>
  <c r="G107" i="3"/>
  <c r="E107" i="3"/>
  <c r="D107" i="3"/>
  <c r="R106" i="3"/>
  <c r="Q106" i="3"/>
  <c r="N106" i="3"/>
  <c r="M106" i="3"/>
  <c r="K106" i="3"/>
  <c r="J106" i="3"/>
  <c r="L106" i="3" s="1"/>
  <c r="I106" i="3"/>
  <c r="H106" i="3"/>
  <c r="G106" i="3"/>
  <c r="E106" i="3"/>
  <c r="D106" i="3"/>
  <c r="S105" i="3"/>
  <c r="T105" i="3" s="1"/>
  <c r="O105" i="3"/>
  <c r="L105" i="3"/>
  <c r="I105" i="3"/>
  <c r="AF105" i="3" s="1"/>
  <c r="F105" i="3"/>
  <c r="S104" i="3"/>
  <c r="T104" i="3" s="1"/>
  <c r="O104" i="3"/>
  <c r="Z104" i="3" s="1"/>
  <c r="L104" i="3"/>
  <c r="I104" i="3"/>
  <c r="F104" i="3"/>
  <c r="S103" i="3"/>
  <c r="T103" i="3" s="1"/>
  <c r="O103" i="3"/>
  <c r="L103" i="3"/>
  <c r="I103" i="3"/>
  <c r="AF103" i="3" s="1"/>
  <c r="F103" i="3"/>
  <c r="S102" i="3"/>
  <c r="T102" i="3" s="1"/>
  <c r="O102" i="3"/>
  <c r="Z102" i="3" s="1"/>
  <c r="L102" i="3"/>
  <c r="I102" i="3"/>
  <c r="F102" i="3"/>
  <c r="S101" i="3"/>
  <c r="T101" i="3" s="1"/>
  <c r="AD101" i="3" s="1"/>
  <c r="O101" i="3"/>
  <c r="V101" i="3" s="1"/>
  <c r="L101" i="3"/>
  <c r="I101" i="3"/>
  <c r="F101" i="3"/>
  <c r="S100" i="3"/>
  <c r="T100" i="3" s="1"/>
  <c r="O100" i="3"/>
  <c r="L100" i="3"/>
  <c r="I100" i="3"/>
  <c r="AD100" i="3" s="1"/>
  <c r="F100" i="3"/>
  <c r="S99" i="3"/>
  <c r="T99" i="3" s="1"/>
  <c r="AD99" i="3" s="1"/>
  <c r="O99" i="3"/>
  <c r="V99" i="3" s="1"/>
  <c r="L99" i="3"/>
  <c r="I99" i="3"/>
  <c r="F99" i="3"/>
  <c r="S98" i="3"/>
  <c r="T98" i="3" s="1"/>
  <c r="O98" i="3"/>
  <c r="L98" i="3"/>
  <c r="I98" i="3"/>
  <c r="F98" i="3"/>
  <c r="S97" i="3"/>
  <c r="T97" i="3" s="1"/>
  <c r="O97" i="3"/>
  <c r="L97" i="3"/>
  <c r="I97" i="3"/>
  <c r="AF97" i="3" s="1"/>
  <c r="F97" i="3"/>
  <c r="S96" i="3"/>
  <c r="T96" i="3" s="1"/>
  <c r="O96" i="3"/>
  <c r="Z96" i="3" s="1"/>
  <c r="L96" i="3"/>
  <c r="I96" i="3"/>
  <c r="F96" i="3"/>
  <c r="S95" i="3"/>
  <c r="T95" i="3" s="1"/>
  <c r="O95" i="3"/>
  <c r="L95" i="3"/>
  <c r="I95" i="3"/>
  <c r="AF95" i="3" s="1"/>
  <c r="F95" i="3"/>
  <c r="S94" i="3"/>
  <c r="T94" i="3" s="1"/>
  <c r="O94" i="3"/>
  <c r="Z94" i="3" s="1"/>
  <c r="L94" i="3"/>
  <c r="I94" i="3"/>
  <c r="F94" i="3"/>
  <c r="S93" i="3"/>
  <c r="T93" i="3" s="1"/>
  <c r="AD93" i="3" s="1"/>
  <c r="O93" i="3"/>
  <c r="L93" i="3"/>
  <c r="I93" i="3"/>
  <c r="F93" i="3"/>
  <c r="S92" i="3"/>
  <c r="T92" i="3" s="1"/>
  <c r="O92" i="3"/>
  <c r="L92" i="3"/>
  <c r="I92" i="3"/>
  <c r="F92" i="3"/>
  <c r="S91" i="3"/>
  <c r="T91" i="3" s="1"/>
  <c r="AD91" i="3" s="1"/>
  <c r="O91" i="3"/>
  <c r="V91" i="3" s="1"/>
  <c r="L91" i="3"/>
  <c r="I91" i="3"/>
  <c r="F91" i="3"/>
  <c r="S90" i="3"/>
  <c r="AF90" i="3" s="1"/>
  <c r="O90" i="3"/>
  <c r="L90" i="3"/>
  <c r="I90" i="3"/>
  <c r="F90" i="3"/>
  <c r="AE89" i="3"/>
  <c r="S89" i="3"/>
  <c r="T89" i="3" s="1"/>
  <c r="O89" i="3"/>
  <c r="Z89" i="3" s="1"/>
  <c r="L89" i="3"/>
  <c r="I89" i="3"/>
  <c r="AF89" i="3" s="1"/>
  <c r="F89" i="3"/>
  <c r="T88" i="3"/>
  <c r="S88" i="3"/>
  <c r="O88" i="3"/>
  <c r="L88" i="3"/>
  <c r="I88" i="3"/>
  <c r="F88" i="3"/>
  <c r="S87" i="3"/>
  <c r="T87" i="3" s="1"/>
  <c r="AD87" i="3" s="1"/>
  <c r="O87" i="3"/>
  <c r="Z87" i="3" s="1"/>
  <c r="L87" i="3"/>
  <c r="I87" i="3"/>
  <c r="AF87" i="3" s="1"/>
  <c r="F87" i="3"/>
  <c r="S86" i="3"/>
  <c r="T86" i="3" s="1"/>
  <c r="O86" i="3"/>
  <c r="L86" i="3"/>
  <c r="I86" i="3"/>
  <c r="F86" i="3"/>
  <c r="AE85" i="3"/>
  <c r="S85" i="3"/>
  <c r="T85" i="3" s="1"/>
  <c r="P85" i="3"/>
  <c r="U85" i="3" s="1"/>
  <c r="X85" i="3" s="1"/>
  <c r="O85" i="3"/>
  <c r="V85" i="3" s="1"/>
  <c r="L85" i="3"/>
  <c r="I85" i="3"/>
  <c r="AF85" i="3" s="1"/>
  <c r="F85" i="3"/>
  <c r="T84" i="3"/>
  <c r="S84" i="3"/>
  <c r="O84" i="3"/>
  <c r="Z84" i="3" s="1"/>
  <c r="L84" i="3"/>
  <c r="I84" i="3"/>
  <c r="F84" i="3"/>
  <c r="S83" i="3"/>
  <c r="T83" i="3" s="1"/>
  <c r="P83" i="3"/>
  <c r="AA83" i="3" s="1"/>
  <c r="O83" i="3"/>
  <c r="Z83" i="3" s="1"/>
  <c r="L83" i="3"/>
  <c r="I83" i="3"/>
  <c r="AE83" i="3" s="1"/>
  <c r="F83" i="3"/>
  <c r="AE82" i="3"/>
  <c r="S82" i="3"/>
  <c r="T82" i="3" s="1"/>
  <c r="AD82" i="3" s="1"/>
  <c r="O82" i="3"/>
  <c r="V82" i="3" s="1"/>
  <c r="L82" i="3"/>
  <c r="I82" i="3"/>
  <c r="F82" i="3"/>
  <c r="S81" i="3"/>
  <c r="T81" i="3" s="1"/>
  <c r="P81" i="3"/>
  <c r="O81" i="3"/>
  <c r="L81" i="3"/>
  <c r="I81" i="3"/>
  <c r="AE81" i="3" s="1"/>
  <c r="F81" i="3"/>
  <c r="S80" i="3"/>
  <c r="T80" i="3" s="1"/>
  <c r="AD80" i="3" s="1"/>
  <c r="O80" i="3"/>
  <c r="V80" i="3" s="1"/>
  <c r="L80" i="3"/>
  <c r="I80" i="3"/>
  <c r="F80" i="3"/>
  <c r="S79" i="3"/>
  <c r="T79" i="3" s="1"/>
  <c r="O79" i="3"/>
  <c r="L79" i="3"/>
  <c r="I79" i="3"/>
  <c r="AE79" i="3" s="1"/>
  <c r="F79" i="3"/>
  <c r="T78" i="3"/>
  <c r="S78" i="3"/>
  <c r="O78" i="3"/>
  <c r="L78" i="3"/>
  <c r="I78" i="3"/>
  <c r="AF78" i="3" s="1"/>
  <c r="F78" i="3"/>
  <c r="S77" i="3"/>
  <c r="T77" i="3" s="1"/>
  <c r="O77" i="3"/>
  <c r="Z77" i="3" s="1"/>
  <c r="L77" i="3"/>
  <c r="I77" i="3"/>
  <c r="AE77" i="3" s="1"/>
  <c r="F77" i="3"/>
  <c r="AE76" i="3"/>
  <c r="T76" i="3"/>
  <c r="S76" i="3"/>
  <c r="O76" i="3"/>
  <c r="L76" i="3"/>
  <c r="I76" i="3"/>
  <c r="AF76" i="3" s="1"/>
  <c r="F76" i="3"/>
  <c r="S75" i="3"/>
  <c r="T75" i="3" s="1"/>
  <c r="P75" i="3"/>
  <c r="AA75" i="3" s="1"/>
  <c r="O75" i="3"/>
  <c r="Z75" i="3" s="1"/>
  <c r="L75" i="3"/>
  <c r="I75" i="3"/>
  <c r="AE75" i="3" s="1"/>
  <c r="F75" i="3"/>
  <c r="AE74" i="3"/>
  <c r="S74" i="3"/>
  <c r="T74" i="3" s="1"/>
  <c r="AD74" i="3" s="1"/>
  <c r="O74" i="3"/>
  <c r="V74" i="3" s="1"/>
  <c r="L74" i="3"/>
  <c r="I74" i="3"/>
  <c r="F74" i="3"/>
  <c r="S73" i="3"/>
  <c r="T73" i="3" s="1"/>
  <c r="P73" i="3"/>
  <c r="O73" i="3"/>
  <c r="L73" i="3"/>
  <c r="I73" i="3"/>
  <c r="AE73" i="3" s="1"/>
  <c r="F73" i="3"/>
  <c r="S72" i="3"/>
  <c r="T72" i="3" s="1"/>
  <c r="AD72" i="3" s="1"/>
  <c r="O72" i="3"/>
  <c r="V72" i="3" s="1"/>
  <c r="L72" i="3"/>
  <c r="I72" i="3"/>
  <c r="F72" i="3"/>
  <c r="S71" i="3"/>
  <c r="T71" i="3" s="1"/>
  <c r="O71" i="3"/>
  <c r="L71" i="3"/>
  <c r="I71" i="3"/>
  <c r="AE71" i="3" s="1"/>
  <c r="F71" i="3"/>
  <c r="T70" i="3"/>
  <c r="S70" i="3"/>
  <c r="O70" i="3"/>
  <c r="L70" i="3"/>
  <c r="I70" i="3"/>
  <c r="AF70" i="3" s="1"/>
  <c r="F70" i="3"/>
  <c r="S69" i="3"/>
  <c r="T69" i="3" s="1"/>
  <c r="O69" i="3"/>
  <c r="Z69" i="3" s="1"/>
  <c r="L69" i="3"/>
  <c r="I69" i="3"/>
  <c r="AE69" i="3" s="1"/>
  <c r="F69" i="3"/>
  <c r="AE68" i="3"/>
  <c r="T68" i="3"/>
  <c r="S68" i="3"/>
  <c r="O68" i="3"/>
  <c r="L68" i="3"/>
  <c r="I68" i="3"/>
  <c r="AF68" i="3" s="1"/>
  <c r="F68" i="3"/>
  <c r="S67" i="3"/>
  <c r="T67" i="3" s="1"/>
  <c r="P67" i="3"/>
  <c r="AA67" i="3" s="1"/>
  <c r="O67" i="3"/>
  <c r="Z67" i="3" s="1"/>
  <c r="L67" i="3"/>
  <c r="I67" i="3"/>
  <c r="AE67" i="3" s="1"/>
  <c r="F67" i="3"/>
  <c r="AE66" i="3"/>
  <c r="S66" i="3"/>
  <c r="T66" i="3" s="1"/>
  <c r="AD66" i="3" s="1"/>
  <c r="O66" i="3"/>
  <c r="V66" i="3" s="1"/>
  <c r="L66" i="3"/>
  <c r="I66" i="3"/>
  <c r="AF66" i="3" s="1"/>
  <c r="F66" i="3"/>
  <c r="V65" i="3"/>
  <c r="S65" i="3"/>
  <c r="T65" i="3" s="1"/>
  <c r="O65" i="3"/>
  <c r="L65" i="3"/>
  <c r="I65" i="3"/>
  <c r="AE65" i="3" s="1"/>
  <c r="F65" i="3"/>
  <c r="T64" i="3"/>
  <c r="S64" i="3"/>
  <c r="O64" i="3"/>
  <c r="L64" i="3"/>
  <c r="I64" i="3"/>
  <c r="AF64" i="3" s="1"/>
  <c r="F64" i="3"/>
  <c r="S63" i="3"/>
  <c r="T63" i="3" s="1"/>
  <c r="P63" i="3"/>
  <c r="O63" i="3"/>
  <c r="L63" i="3"/>
  <c r="I63" i="3"/>
  <c r="AF63" i="3" s="1"/>
  <c r="F63" i="3"/>
  <c r="AE62" i="3"/>
  <c r="S62" i="3"/>
  <c r="T62" i="3" s="1"/>
  <c r="AD62" i="3" s="1"/>
  <c r="O62" i="3"/>
  <c r="Z62" i="3" s="1"/>
  <c r="AC62" i="3" s="1"/>
  <c r="L62" i="3"/>
  <c r="I62" i="3"/>
  <c r="F62" i="3"/>
  <c r="AF61" i="3"/>
  <c r="S61" i="3"/>
  <c r="T61" i="3" s="1"/>
  <c r="O61" i="3"/>
  <c r="Z61" i="3" s="1"/>
  <c r="L61" i="3"/>
  <c r="I61" i="3"/>
  <c r="F61" i="3"/>
  <c r="T60" i="3"/>
  <c r="S60" i="3"/>
  <c r="O60" i="3"/>
  <c r="P60" i="3" s="1"/>
  <c r="L60" i="3"/>
  <c r="I60" i="3"/>
  <c r="AF60" i="3" s="1"/>
  <c r="F60" i="3"/>
  <c r="S59" i="3"/>
  <c r="T59" i="3" s="1"/>
  <c r="P59" i="3"/>
  <c r="O59" i="3"/>
  <c r="L59" i="3"/>
  <c r="I59" i="3"/>
  <c r="AD59" i="3" s="1"/>
  <c r="F59" i="3"/>
  <c r="T58" i="3"/>
  <c r="S58" i="3"/>
  <c r="O58" i="3"/>
  <c r="P58" i="3" s="1"/>
  <c r="L58" i="3"/>
  <c r="I58" i="3"/>
  <c r="AF58" i="3" s="1"/>
  <c r="F58" i="3"/>
  <c r="AE57" i="3"/>
  <c r="S57" i="3"/>
  <c r="T57" i="3" s="1"/>
  <c r="P57" i="3"/>
  <c r="U57" i="3" s="1"/>
  <c r="X57" i="3" s="1"/>
  <c r="O57" i="3"/>
  <c r="Z57" i="3" s="1"/>
  <c r="L57" i="3"/>
  <c r="I57" i="3"/>
  <c r="AD57" i="3" s="1"/>
  <c r="F57" i="3"/>
  <c r="S56" i="3"/>
  <c r="T56" i="3" s="1"/>
  <c r="AD56" i="3" s="1"/>
  <c r="O56" i="3"/>
  <c r="P56" i="3" s="1"/>
  <c r="L56" i="3"/>
  <c r="I56" i="3"/>
  <c r="F56" i="3"/>
  <c r="AE55" i="3"/>
  <c r="S55" i="3"/>
  <c r="T55" i="3" s="1"/>
  <c r="P55" i="3"/>
  <c r="O55" i="3"/>
  <c r="L55" i="3"/>
  <c r="I55" i="3"/>
  <c r="AF55" i="3" s="1"/>
  <c r="F55" i="3"/>
  <c r="S54" i="3"/>
  <c r="T54" i="3" s="1"/>
  <c r="AD54" i="3" s="1"/>
  <c r="O54" i="3"/>
  <c r="P54" i="3" s="1"/>
  <c r="L54" i="3"/>
  <c r="I54" i="3"/>
  <c r="F54" i="3"/>
  <c r="S53" i="3"/>
  <c r="T53" i="3" s="1"/>
  <c r="O53" i="3"/>
  <c r="P53" i="3" s="1"/>
  <c r="L53" i="3"/>
  <c r="I53" i="3"/>
  <c r="F53" i="3"/>
  <c r="T52" i="3"/>
  <c r="S52" i="3"/>
  <c r="O52" i="3"/>
  <c r="P52" i="3" s="1"/>
  <c r="L52" i="3"/>
  <c r="I52" i="3"/>
  <c r="AF52" i="3" s="1"/>
  <c r="F52" i="3"/>
  <c r="S51" i="3"/>
  <c r="T51" i="3" s="1"/>
  <c r="P51" i="3"/>
  <c r="U51" i="3" s="1"/>
  <c r="X51" i="3" s="1"/>
  <c r="O51" i="3"/>
  <c r="Z51" i="3" s="1"/>
  <c r="L51" i="3"/>
  <c r="I51" i="3"/>
  <c r="AF51" i="3" s="1"/>
  <c r="F51" i="3"/>
  <c r="S50" i="3"/>
  <c r="T50" i="3" s="1"/>
  <c r="AD50" i="3" s="1"/>
  <c r="O50" i="3"/>
  <c r="P50" i="3" s="1"/>
  <c r="L50" i="3"/>
  <c r="I50" i="3"/>
  <c r="AF50" i="3" s="1"/>
  <c r="F50" i="3"/>
  <c r="AF49" i="3"/>
  <c r="AE49" i="3"/>
  <c r="S49" i="3"/>
  <c r="T49" i="3" s="1"/>
  <c r="P49" i="3"/>
  <c r="U49" i="3" s="1"/>
  <c r="X49" i="3" s="1"/>
  <c r="O49" i="3"/>
  <c r="Z49" i="3" s="1"/>
  <c r="L49" i="3"/>
  <c r="I49" i="3"/>
  <c r="V49" i="3" s="1"/>
  <c r="F49" i="3"/>
  <c r="S48" i="3"/>
  <c r="T48" i="3" s="1"/>
  <c r="AD48" i="3" s="1"/>
  <c r="O48" i="3"/>
  <c r="P48" i="3" s="1"/>
  <c r="U48" i="3" s="1"/>
  <c r="X48" i="3" s="1"/>
  <c r="L48" i="3"/>
  <c r="I48" i="3"/>
  <c r="F48" i="3"/>
  <c r="AE47" i="3"/>
  <c r="S47" i="3"/>
  <c r="T47" i="3" s="1"/>
  <c r="P47" i="3"/>
  <c r="O47" i="3"/>
  <c r="L47" i="3"/>
  <c r="I47" i="3"/>
  <c r="AF47" i="3" s="1"/>
  <c r="F47" i="3"/>
  <c r="S46" i="3"/>
  <c r="T46" i="3" s="1"/>
  <c r="AD46" i="3" s="1"/>
  <c r="O46" i="3"/>
  <c r="P46" i="3" s="1"/>
  <c r="L46" i="3"/>
  <c r="I46" i="3"/>
  <c r="F46" i="3"/>
  <c r="S45" i="3"/>
  <c r="T45" i="3" s="1"/>
  <c r="O45" i="3"/>
  <c r="P45" i="3" s="1"/>
  <c r="L45" i="3"/>
  <c r="I45" i="3"/>
  <c r="F45" i="3"/>
  <c r="T44" i="3"/>
  <c r="S44" i="3"/>
  <c r="Z44" i="3" s="1"/>
  <c r="AC44" i="3" s="1"/>
  <c r="O44" i="3"/>
  <c r="P44" i="3" s="1"/>
  <c r="L44" i="3"/>
  <c r="I44" i="3"/>
  <c r="AF44" i="3" s="1"/>
  <c r="F44" i="3"/>
  <c r="S43" i="3"/>
  <c r="T43" i="3" s="1"/>
  <c r="P43" i="3"/>
  <c r="U43" i="3" s="1"/>
  <c r="X43" i="3" s="1"/>
  <c r="O43" i="3"/>
  <c r="Z43" i="3" s="1"/>
  <c r="L43" i="3"/>
  <c r="I43" i="3"/>
  <c r="AF43" i="3" s="1"/>
  <c r="F43" i="3"/>
  <c r="S42" i="3"/>
  <c r="T42" i="3" s="1"/>
  <c r="AD42" i="3" s="1"/>
  <c r="O42" i="3"/>
  <c r="P42" i="3" s="1"/>
  <c r="L42" i="3"/>
  <c r="I42" i="3"/>
  <c r="F42" i="3"/>
  <c r="AF41" i="3"/>
  <c r="AE41" i="3"/>
  <c r="S41" i="3"/>
  <c r="T41" i="3" s="1"/>
  <c r="P41" i="3"/>
  <c r="U41" i="3" s="1"/>
  <c r="X41" i="3" s="1"/>
  <c r="O41" i="3"/>
  <c r="Z41" i="3" s="1"/>
  <c r="L41" i="3"/>
  <c r="I41" i="3"/>
  <c r="V41" i="3" s="1"/>
  <c r="F41" i="3"/>
  <c r="S40" i="3"/>
  <c r="T40" i="3" s="1"/>
  <c r="O40" i="3"/>
  <c r="L40" i="3"/>
  <c r="I40" i="3"/>
  <c r="F40" i="3"/>
  <c r="S39" i="3"/>
  <c r="T39" i="3" s="1"/>
  <c r="O39" i="3"/>
  <c r="P39" i="3" s="1"/>
  <c r="L39" i="3"/>
  <c r="I39" i="3"/>
  <c r="F39" i="3"/>
  <c r="AE38" i="3"/>
  <c r="S38" i="3"/>
  <c r="T38" i="3" s="1"/>
  <c r="P38" i="3"/>
  <c r="O38" i="3"/>
  <c r="Z38" i="3" s="1"/>
  <c r="L38" i="3"/>
  <c r="I38" i="3"/>
  <c r="F38" i="3"/>
  <c r="T37" i="3"/>
  <c r="S37" i="3"/>
  <c r="O37" i="3"/>
  <c r="P37" i="3" s="1"/>
  <c r="L37" i="3"/>
  <c r="I37" i="3"/>
  <c r="AF37" i="3" s="1"/>
  <c r="F37" i="3"/>
  <c r="V36" i="3"/>
  <c r="S36" i="3"/>
  <c r="T36" i="3" s="1"/>
  <c r="O36" i="3"/>
  <c r="L36" i="3"/>
  <c r="I36" i="3"/>
  <c r="AE36" i="3" s="1"/>
  <c r="F36" i="3"/>
  <c r="S35" i="3"/>
  <c r="T35" i="3" s="1"/>
  <c r="O35" i="3"/>
  <c r="P35" i="3" s="1"/>
  <c r="L35" i="3"/>
  <c r="I35" i="3"/>
  <c r="F35" i="3"/>
  <c r="AE34" i="3"/>
  <c r="S34" i="3"/>
  <c r="T34" i="3" s="1"/>
  <c r="P34" i="3"/>
  <c r="O34" i="3"/>
  <c r="Z34" i="3" s="1"/>
  <c r="L34" i="3"/>
  <c r="I34" i="3"/>
  <c r="F34" i="3"/>
  <c r="T33" i="3"/>
  <c r="S33" i="3"/>
  <c r="O33" i="3"/>
  <c r="P33" i="3" s="1"/>
  <c r="L33" i="3"/>
  <c r="I33" i="3"/>
  <c r="AF33" i="3" s="1"/>
  <c r="F33" i="3"/>
  <c r="AE32" i="3"/>
  <c r="T32" i="3"/>
  <c r="O32" i="3"/>
  <c r="Z32" i="3" s="1"/>
  <c r="L32" i="3"/>
  <c r="I32" i="3"/>
  <c r="AD32" i="3" s="1"/>
  <c r="F32" i="3"/>
  <c r="S31" i="3"/>
  <c r="T31" i="3" s="1"/>
  <c r="P31" i="3"/>
  <c r="O31" i="3"/>
  <c r="L31" i="3"/>
  <c r="I31" i="3"/>
  <c r="F31" i="3"/>
  <c r="S30" i="3"/>
  <c r="AE30" i="3" s="1"/>
  <c r="O30" i="3"/>
  <c r="L30" i="3"/>
  <c r="I30" i="3"/>
  <c r="F30" i="3"/>
  <c r="S29" i="3"/>
  <c r="T29" i="3" s="1"/>
  <c r="O29" i="3"/>
  <c r="P29" i="3" s="1"/>
  <c r="L29" i="3"/>
  <c r="I29" i="3"/>
  <c r="F29" i="3"/>
  <c r="AD28" i="3"/>
  <c r="T28" i="3"/>
  <c r="S28" i="3"/>
  <c r="O28" i="3"/>
  <c r="L28" i="3"/>
  <c r="I28" i="3"/>
  <c r="AF28" i="3" s="1"/>
  <c r="F28" i="3"/>
  <c r="S27" i="3"/>
  <c r="T27" i="3" s="1"/>
  <c r="O27" i="3"/>
  <c r="L27" i="3"/>
  <c r="I27" i="3"/>
  <c r="F27" i="3"/>
  <c r="T26" i="3"/>
  <c r="S26" i="3"/>
  <c r="O26" i="3"/>
  <c r="L26" i="3"/>
  <c r="I26" i="3"/>
  <c r="AF26" i="3" s="1"/>
  <c r="F26" i="3"/>
  <c r="S25" i="3"/>
  <c r="T25" i="3" s="1"/>
  <c r="P25" i="3"/>
  <c r="O25" i="3"/>
  <c r="L25" i="3"/>
  <c r="I25" i="3"/>
  <c r="AF25" i="3" s="1"/>
  <c r="F25" i="3"/>
  <c r="T24" i="3"/>
  <c r="S24" i="3"/>
  <c r="O24" i="3"/>
  <c r="L24" i="3"/>
  <c r="I24" i="3"/>
  <c r="AF24" i="3" s="1"/>
  <c r="F24" i="3"/>
  <c r="S23" i="3"/>
  <c r="T23" i="3" s="1"/>
  <c r="O23" i="3"/>
  <c r="P23" i="3" s="1"/>
  <c r="L23" i="3"/>
  <c r="I23" i="3"/>
  <c r="AF23" i="3" s="1"/>
  <c r="F23" i="3"/>
  <c r="AE22" i="3"/>
  <c r="S22" i="3"/>
  <c r="T22" i="3" s="1"/>
  <c r="AD22" i="3" s="1"/>
  <c r="O22" i="3"/>
  <c r="L22" i="3"/>
  <c r="I22" i="3"/>
  <c r="F22" i="3"/>
  <c r="S21" i="3"/>
  <c r="T21" i="3" s="1"/>
  <c r="P21" i="3"/>
  <c r="O21" i="3"/>
  <c r="L21" i="3"/>
  <c r="I21" i="3"/>
  <c r="F21" i="3"/>
  <c r="T20" i="3"/>
  <c r="S20" i="3"/>
  <c r="O20" i="3"/>
  <c r="L20" i="3"/>
  <c r="I20" i="3"/>
  <c r="AF20" i="3" s="1"/>
  <c r="F20" i="3"/>
  <c r="S19" i="3"/>
  <c r="T19" i="3" s="1"/>
  <c r="P19" i="3"/>
  <c r="O19" i="3"/>
  <c r="L19" i="3"/>
  <c r="I19" i="3"/>
  <c r="AF19" i="3" s="1"/>
  <c r="F19" i="3"/>
  <c r="T18" i="3"/>
  <c r="S18" i="3"/>
  <c r="O18" i="3"/>
  <c r="L18" i="3"/>
  <c r="I18" i="3"/>
  <c r="AF18" i="3" s="1"/>
  <c r="F18" i="3"/>
  <c r="S17" i="3"/>
  <c r="T17" i="3" s="1"/>
  <c r="P17" i="3"/>
  <c r="AA17" i="3" s="1"/>
  <c r="O17" i="3"/>
  <c r="Z17" i="3" s="1"/>
  <c r="L17" i="3"/>
  <c r="I17" i="3"/>
  <c r="AF17" i="3" s="1"/>
  <c r="F17" i="3"/>
  <c r="S16" i="3"/>
  <c r="AE16" i="3" s="1"/>
  <c r="O16" i="3"/>
  <c r="L16" i="3"/>
  <c r="I16" i="3"/>
  <c r="F16" i="3"/>
  <c r="S15" i="3"/>
  <c r="T15" i="3" s="1"/>
  <c r="O15" i="3"/>
  <c r="P15" i="3" s="1"/>
  <c r="L15" i="3"/>
  <c r="I15" i="3"/>
  <c r="AF15" i="3" s="1"/>
  <c r="F15" i="3"/>
  <c r="S14" i="3"/>
  <c r="T14" i="3" s="1"/>
  <c r="AD14" i="3" s="1"/>
  <c r="O14" i="3"/>
  <c r="Z14" i="3" s="1"/>
  <c r="AC14" i="3" s="1"/>
  <c r="L14" i="3"/>
  <c r="I14" i="3"/>
  <c r="F14" i="3"/>
  <c r="AE13" i="3"/>
  <c r="S13" i="3"/>
  <c r="T13" i="3" s="1"/>
  <c r="P13" i="3"/>
  <c r="O13" i="3"/>
  <c r="L13" i="3"/>
  <c r="I13" i="3"/>
  <c r="AF13" i="3" s="1"/>
  <c r="F13" i="3"/>
  <c r="S12" i="3"/>
  <c r="T12" i="3" s="1"/>
  <c r="AD12" i="3" s="1"/>
  <c r="O12" i="3"/>
  <c r="Z12" i="3" s="1"/>
  <c r="AC12" i="3" s="1"/>
  <c r="L12" i="3"/>
  <c r="I12" i="3"/>
  <c r="F12" i="3"/>
  <c r="S11" i="3"/>
  <c r="T11" i="3" s="1"/>
  <c r="AA11" i="3" s="1"/>
  <c r="P11" i="3"/>
  <c r="O11" i="3"/>
  <c r="L11" i="3"/>
  <c r="I11" i="3"/>
  <c r="AE11" i="3" s="1"/>
  <c r="F11" i="3"/>
  <c r="S10" i="3"/>
  <c r="T10" i="3" s="1"/>
  <c r="O10" i="3"/>
  <c r="Z10" i="3" s="1"/>
  <c r="L10" i="3"/>
  <c r="I10" i="3"/>
  <c r="AE10" i="3" s="1"/>
  <c r="F10" i="3"/>
  <c r="AD9" i="3"/>
  <c r="T9" i="3"/>
  <c r="S9" i="3"/>
  <c r="O9" i="3"/>
  <c r="P9" i="3" s="1"/>
  <c r="L9" i="3"/>
  <c r="I9" i="3"/>
  <c r="AF9" i="3" s="1"/>
  <c r="F9" i="3"/>
  <c r="S8" i="3"/>
  <c r="T8" i="3" s="1"/>
  <c r="P8" i="3"/>
  <c r="O8" i="3"/>
  <c r="Z8" i="3" s="1"/>
  <c r="L8" i="3"/>
  <c r="I8" i="3"/>
  <c r="AE8" i="3" s="1"/>
  <c r="F8" i="3"/>
  <c r="S7" i="3"/>
  <c r="T7" i="3" s="1"/>
  <c r="AD7" i="3" s="1"/>
  <c r="O7" i="3"/>
  <c r="P7" i="3" s="1"/>
  <c r="L7" i="3"/>
  <c r="I7" i="3"/>
  <c r="F7" i="3"/>
  <c r="S6" i="3"/>
  <c r="T6" i="3" s="1"/>
  <c r="P6" i="3"/>
  <c r="O6" i="3"/>
  <c r="L6" i="3"/>
  <c r="I6" i="3"/>
  <c r="AE6" i="3" s="1"/>
  <c r="F6" i="3"/>
  <c r="S5" i="3"/>
  <c r="T5" i="3" s="1"/>
  <c r="O5" i="3"/>
  <c r="P5" i="3" s="1"/>
  <c r="L5" i="3"/>
  <c r="I5" i="3"/>
  <c r="F5" i="3"/>
  <c r="S4" i="3"/>
  <c r="T4" i="3" s="1"/>
  <c r="O4" i="3"/>
  <c r="L4" i="3"/>
  <c r="I4" i="3"/>
  <c r="AE4" i="3" s="1"/>
  <c r="F4" i="3"/>
  <c r="S3" i="3"/>
  <c r="T3" i="3" s="1"/>
  <c r="O3" i="3"/>
  <c r="L3" i="3"/>
  <c r="I3" i="3"/>
  <c r="AE3" i="3" s="1"/>
  <c r="F3" i="3"/>
  <c r="S2" i="3"/>
  <c r="O2" i="3"/>
  <c r="P2" i="3" s="1"/>
  <c r="L2" i="3"/>
  <c r="I2" i="3"/>
  <c r="AE2" i="3" s="1"/>
  <c r="F2" i="3"/>
  <c r="U56" i="3" l="1"/>
  <c r="X56" i="3" s="1"/>
  <c r="L107" i="3"/>
  <c r="AD3" i="3"/>
  <c r="Z4" i="3"/>
  <c r="AF5" i="3"/>
  <c r="P10" i="3"/>
  <c r="AA10" i="3" s="1"/>
  <c r="AF12" i="3"/>
  <c r="AF14" i="3"/>
  <c r="AE14" i="3"/>
  <c r="AF16" i="3"/>
  <c r="T16" i="3"/>
  <c r="AD18" i="3"/>
  <c r="AB19" i="3"/>
  <c r="AD20" i="3"/>
  <c r="AD24" i="3"/>
  <c r="AB25" i="3"/>
  <c r="AE26" i="3"/>
  <c r="Z27" i="3"/>
  <c r="AF27" i="3"/>
  <c r="AE28" i="3"/>
  <c r="AF30" i="3"/>
  <c r="T30" i="3"/>
  <c r="AD30" i="3" s="1"/>
  <c r="AF32" i="3"/>
  <c r="AC34" i="3"/>
  <c r="AD34" i="3"/>
  <c r="AF35" i="3"/>
  <c r="Z36" i="3"/>
  <c r="AC38" i="3"/>
  <c r="AD38" i="3"/>
  <c r="AF39" i="3"/>
  <c r="Z40" i="3"/>
  <c r="AC40" i="3" s="1"/>
  <c r="AF46" i="3"/>
  <c r="AF48" i="3"/>
  <c r="Z52" i="3"/>
  <c r="AC52" i="3" s="1"/>
  <c r="AF54" i="3"/>
  <c r="AF56" i="3"/>
  <c r="V59" i="3"/>
  <c r="P61" i="3"/>
  <c r="AA61" i="3" s="1"/>
  <c r="AE64" i="3"/>
  <c r="Z65" i="3"/>
  <c r="V68" i="3"/>
  <c r="P69" i="3"/>
  <c r="AA69" i="3" s="1"/>
  <c r="AE70" i="3"/>
  <c r="Z71" i="3"/>
  <c r="AF72" i="3"/>
  <c r="V76" i="3"/>
  <c r="P77" i="3"/>
  <c r="AA77" i="3" s="1"/>
  <c r="AE78" i="3"/>
  <c r="Z79" i="3"/>
  <c r="AF80" i="3"/>
  <c r="AC84" i="3"/>
  <c r="AD85" i="3"/>
  <c r="AF93" i="3"/>
  <c r="AE93" i="3"/>
  <c r="V97" i="3"/>
  <c r="AD98" i="3"/>
  <c r="AF101" i="3"/>
  <c r="AE101" i="3"/>
  <c r="V105" i="3"/>
  <c r="F106" i="3"/>
  <c r="S106" i="3"/>
  <c r="O107" i="3"/>
  <c r="P4" i="3"/>
  <c r="AA4" i="3" s="1"/>
  <c r="AD5" i="3"/>
  <c r="Z6" i="3"/>
  <c r="AF7" i="3"/>
  <c r="Z11" i="3"/>
  <c r="V11" i="3"/>
  <c r="V13" i="3"/>
  <c r="AD16" i="3"/>
  <c r="AB17" i="3"/>
  <c r="AE18" i="3"/>
  <c r="Z19" i="3"/>
  <c r="AC19" i="3" s="1"/>
  <c r="AE20" i="3"/>
  <c r="AF22" i="3"/>
  <c r="AE24" i="3"/>
  <c r="Z25" i="3"/>
  <c r="P27" i="3"/>
  <c r="AA27" i="3" s="1"/>
  <c r="V34" i="3"/>
  <c r="P36" i="3"/>
  <c r="V38" i="3"/>
  <c r="P40" i="3"/>
  <c r="AF42" i="3"/>
  <c r="AA44" i="3"/>
  <c r="Z46" i="3"/>
  <c r="AC46" i="3" s="1"/>
  <c r="V47" i="3"/>
  <c r="AA52" i="3"/>
  <c r="Z54" i="3"/>
  <c r="AC54" i="3" s="1"/>
  <c r="V55" i="3"/>
  <c r="V57" i="3"/>
  <c r="AD58" i="3"/>
  <c r="Z59" i="3"/>
  <c r="AE59" i="3"/>
  <c r="AF62" i="3"/>
  <c r="P65" i="3"/>
  <c r="V70" i="3"/>
  <c r="P71" i="3"/>
  <c r="AE72" i="3"/>
  <c r="Z73" i="3"/>
  <c r="AF74" i="3"/>
  <c r="V78" i="3"/>
  <c r="P79" i="3"/>
  <c r="AE80" i="3"/>
  <c r="Z81" i="3"/>
  <c r="AF82" i="3"/>
  <c r="Z85" i="3"/>
  <c r="AE87" i="3"/>
  <c r="Z88" i="3"/>
  <c r="AD89" i="3"/>
  <c r="AF91" i="3"/>
  <c r="AE91" i="3"/>
  <c r="V95" i="3"/>
  <c r="AD97" i="3"/>
  <c r="AF99" i="3"/>
  <c r="AE99" i="3"/>
  <c r="Z100" i="3"/>
  <c r="V103" i="3"/>
  <c r="AD105" i="3"/>
  <c r="AB11" i="3"/>
  <c r="AA19" i="3"/>
  <c r="AD36" i="3"/>
  <c r="AD40" i="3"/>
  <c r="AA57" i="3"/>
  <c r="V61" i="3"/>
  <c r="AD68" i="3"/>
  <c r="AD76" i="3"/>
  <c r="Z93" i="3"/>
  <c r="AD95" i="3"/>
  <c r="AE97" i="3"/>
  <c r="Z98" i="3"/>
  <c r="AD103" i="3"/>
  <c r="AE105" i="3"/>
  <c r="AD26" i="3"/>
  <c r="AA42" i="3"/>
  <c r="AD44" i="3"/>
  <c r="AA50" i="3"/>
  <c r="AD52" i="3"/>
  <c r="AD60" i="3"/>
  <c r="AD64" i="3"/>
  <c r="AD70" i="3"/>
  <c r="AD78" i="3"/>
  <c r="AE95" i="3"/>
  <c r="AE103" i="3"/>
  <c r="AA9" i="3"/>
  <c r="U9" i="3"/>
  <c r="X9" i="3" s="1"/>
  <c r="AA5" i="3"/>
  <c r="U5" i="3"/>
  <c r="X5" i="3" s="1"/>
  <c r="AA6" i="3"/>
  <c r="AA7" i="3"/>
  <c r="U7" i="3"/>
  <c r="X7" i="3" s="1"/>
  <c r="AA8" i="3"/>
  <c r="AF2" i="3"/>
  <c r="Z3" i="3"/>
  <c r="AB4" i="3"/>
  <c r="AF4" i="3"/>
  <c r="Z5" i="3"/>
  <c r="AC5" i="3" s="1"/>
  <c r="AB6" i="3"/>
  <c r="AF6" i="3"/>
  <c r="Z7" i="3"/>
  <c r="AC7" i="3" s="1"/>
  <c r="AB8" i="3"/>
  <c r="AF8" i="3"/>
  <c r="Z9" i="3"/>
  <c r="AC9" i="3" s="1"/>
  <c r="AF10" i="3"/>
  <c r="V20" i="3"/>
  <c r="P20" i="3"/>
  <c r="Z20" i="3"/>
  <c r="AC20" i="3" s="1"/>
  <c r="AE21" i="3"/>
  <c r="V21" i="3"/>
  <c r="AD21" i="3"/>
  <c r="V28" i="3"/>
  <c r="P28" i="3"/>
  <c r="Z28" i="3"/>
  <c r="AC28" i="3" s="1"/>
  <c r="AE29" i="3"/>
  <c r="V29" i="3"/>
  <c r="AD29" i="3"/>
  <c r="AA33" i="3"/>
  <c r="U33" i="3"/>
  <c r="X33" i="3" s="1"/>
  <c r="AA37" i="3"/>
  <c r="U37" i="3"/>
  <c r="X37" i="3" s="1"/>
  <c r="T2" i="3"/>
  <c r="AD2" i="3" s="1"/>
  <c r="F107" i="3"/>
  <c r="P3" i="3"/>
  <c r="V3" i="3"/>
  <c r="AC4" i="3"/>
  <c r="V5" i="3"/>
  <c r="AE5" i="3"/>
  <c r="AC6" i="3"/>
  <c r="V7" i="3"/>
  <c r="AE7" i="3"/>
  <c r="AC8" i="3"/>
  <c r="V9" i="3"/>
  <c r="AE9" i="3"/>
  <c r="AC10" i="3"/>
  <c r="U11" i="3"/>
  <c r="X11" i="3" s="1"/>
  <c r="Z13" i="3"/>
  <c r="V14" i="3"/>
  <c r="P14" i="3"/>
  <c r="Z15" i="3"/>
  <c r="AB15" i="3"/>
  <c r="V18" i="3"/>
  <c r="P18" i="3"/>
  <c r="Z18" i="3"/>
  <c r="AC18" i="3" s="1"/>
  <c r="AE19" i="3"/>
  <c r="V19" i="3"/>
  <c r="AD19" i="3"/>
  <c r="Z23" i="3"/>
  <c r="AB23" i="3"/>
  <c r="AA25" i="3"/>
  <c r="V26" i="3"/>
  <c r="P26" i="3"/>
  <c r="Z26" i="3"/>
  <c r="AC26" i="3" s="1"/>
  <c r="AE27" i="3"/>
  <c r="V27" i="3"/>
  <c r="AD27" i="3"/>
  <c r="AC27" i="3"/>
  <c r="Z31" i="3"/>
  <c r="AC31" i="3" s="1"/>
  <c r="U36" i="3"/>
  <c r="X36" i="3" s="1"/>
  <c r="O106" i="3"/>
  <c r="Z2" i="3"/>
  <c r="I107" i="3"/>
  <c r="S107" i="3"/>
  <c r="AB3" i="3"/>
  <c r="AF3" i="3"/>
  <c r="U4" i="3"/>
  <c r="X4" i="3" s="1"/>
  <c r="AD4" i="3"/>
  <c r="AB5" i="3"/>
  <c r="U6" i="3"/>
  <c r="X6" i="3" s="1"/>
  <c r="AD6" i="3"/>
  <c r="AB7" i="3"/>
  <c r="U8" i="3"/>
  <c r="X8" i="3" s="1"/>
  <c r="AD8" i="3"/>
  <c r="AB9" i="3"/>
  <c r="U10" i="3"/>
  <c r="X10" i="3" s="1"/>
  <c r="AD10" i="3"/>
  <c r="AD11" i="3"/>
  <c r="AC11" i="3"/>
  <c r="AF11" i="3"/>
  <c r="V12" i="3"/>
  <c r="P12" i="3"/>
  <c r="U13" i="3"/>
  <c r="X13" i="3" s="1"/>
  <c r="AA13" i="3"/>
  <c r="AA15" i="3"/>
  <c r="U15" i="3"/>
  <c r="X15" i="3" s="1"/>
  <c r="V16" i="3"/>
  <c r="P16" i="3"/>
  <c r="Z16" i="3"/>
  <c r="AC16" i="3" s="1"/>
  <c r="AE17" i="3"/>
  <c r="V17" i="3"/>
  <c r="AD17" i="3"/>
  <c r="AC17" i="3"/>
  <c r="Z21" i="3"/>
  <c r="AC21" i="3" s="1"/>
  <c r="AB21" i="3"/>
  <c r="AA23" i="3"/>
  <c r="V24" i="3"/>
  <c r="P24" i="3"/>
  <c r="Z24" i="3"/>
  <c r="AC24" i="3" s="1"/>
  <c r="AE25" i="3"/>
  <c r="V25" i="3"/>
  <c r="AD25" i="3"/>
  <c r="AC25" i="3"/>
  <c r="Z29" i="3"/>
  <c r="AC29" i="3" s="1"/>
  <c r="AB29" i="3"/>
  <c r="AA31" i="3"/>
  <c r="AC32" i="3"/>
  <c r="AA35" i="3"/>
  <c r="U35" i="3"/>
  <c r="X35" i="3" s="1"/>
  <c r="AC36" i="3"/>
  <c r="AA39" i="3"/>
  <c r="U39" i="3"/>
  <c r="X39" i="3" s="1"/>
  <c r="V2" i="3"/>
  <c r="V4" i="3"/>
  <c r="V6" i="3"/>
  <c r="V8" i="3"/>
  <c r="V10" i="3"/>
  <c r="AD13" i="3"/>
  <c r="AC13" i="3"/>
  <c r="AB13" i="3"/>
  <c r="AE15" i="3"/>
  <c r="V15" i="3"/>
  <c r="AD15" i="3"/>
  <c r="AC15" i="3"/>
  <c r="AA21" i="3"/>
  <c r="AF21" i="3"/>
  <c r="V22" i="3"/>
  <c r="P22" i="3"/>
  <c r="AB22" i="3" s="1"/>
  <c r="Z22" i="3"/>
  <c r="AC22" i="3" s="1"/>
  <c r="AE23" i="3"/>
  <c r="V23" i="3"/>
  <c r="AD23" i="3"/>
  <c r="AC23" i="3"/>
  <c r="AA29" i="3"/>
  <c r="AF29" i="3"/>
  <c r="V30" i="3"/>
  <c r="P30" i="3"/>
  <c r="AB30" i="3" s="1"/>
  <c r="Z30" i="3"/>
  <c r="AC30" i="3" s="1"/>
  <c r="AE31" i="3"/>
  <c r="V31" i="3"/>
  <c r="AD31" i="3"/>
  <c r="AF31" i="3"/>
  <c r="AB31" i="3"/>
  <c r="U34" i="3"/>
  <c r="X34" i="3" s="1"/>
  <c r="U38" i="3"/>
  <c r="X38" i="3" s="1"/>
  <c r="V32" i="3"/>
  <c r="AA34" i="3"/>
  <c r="AA36" i="3"/>
  <c r="AA38" i="3"/>
  <c r="AA40" i="3"/>
  <c r="AA43" i="3"/>
  <c r="AD45" i="3"/>
  <c r="AB45" i="3"/>
  <c r="AA51" i="3"/>
  <c r="AD53" i="3"/>
  <c r="AB53" i="3"/>
  <c r="AE12" i="3"/>
  <c r="P32" i="3"/>
  <c r="Z33" i="3"/>
  <c r="AC33" i="3" s="1"/>
  <c r="AD33" i="3"/>
  <c r="AB34" i="3"/>
  <c r="AF34" i="3"/>
  <c r="Z35" i="3"/>
  <c r="AC35" i="3" s="1"/>
  <c r="AD35" i="3"/>
  <c r="AB36" i="3"/>
  <c r="AF36" i="3"/>
  <c r="Z37" i="3"/>
  <c r="AC37" i="3" s="1"/>
  <c r="AD37" i="3"/>
  <c r="AB38" i="3"/>
  <c r="AF38" i="3"/>
  <c r="Z39" i="3"/>
  <c r="AC39" i="3" s="1"/>
  <c r="AD39" i="3"/>
  <c r="AF40" i="3"/>
  <c r="AB40" i="3"/>
  <c r="AE40" i="3"/>
  <c r="V40" i="3"/>
  <c r="AA41" i="3"/>
  <c r="Z42" i="3"/>
  <c r="AC42" i="3" s="1"/>
  <c r="AD43" i="3"/>
  <c r="AC43" i="3"/>
  <c r="AB43" i="3"/>
  <c r="V45" i="3"/>
  <c r="AE45" i="3"/>
  <c r="U46" i="3"/>
  <c r="X46" i="3" s="1"/>
  <c r="Z47" i="3"/>
  <c r="AA48" i="3"/>
  <c r="AA49" i="3"/>
  <c r="Z50" i="3"/>
  <c r="AC50" i="3" s="1"/>
  <c r="AD51" i="3"/>
  <c r="AC51" i="3"/>
  <c r="AB51" i="3"/>
  <c r="V53" i="3"/>
  <c r="AE53" i="3"/>
  <c r="U54" i="3"/>
  <c r="X54" i="3" s="1"/>
  <c r="Z55" i="3"/>
  <c r="AA56" i="3"/>
  <c r="AA58" i="3"/>
  <c r="U58" i="3"/>
  <c r="X58" i="3" s="1"/>
  <c r="AA60" i="3"/>
  <c r="U60" i="3"/>
  <c r="X60" i="3" s="1"/>
  <c r="AB14" i="3"/>
  <c r="AB16" i="3"/>
  <c r="U17" i="3"/>
  <c r="X17" i="3" s="1"/>
  <c r="AB18" i="3"/>
  <c r="U19" i="3"/>
  <c r="X19" i="3" s="1"/>
  <c r="AB20" i="3"/>
  <c r="U21" i="3"/>
  <c r="X21" i="3" s="1"/>
  <c r="U23" i="3"/>
  <c r="X23" i="3" s="1"/>
  <c r="AB24" i="3"/>
  <c r="U25" i="3"/>
  <c r="X25" i="3" s="1"/>
  <c r="AB26" i="3"/>
  <c r="U27" i="3"/>
  <c r="X27" i="3" s="1"/>
  <c r="AB28" i="3"/>
  <c r="U29" i="3"/>
  <c r="X29" i="3" s="1"/>
  <c r="U31" i="3"/>
  <c r="X31" i="3" s="1"/>
  <c r="V33" i="3"/>
  <c r="AE33" i="3"/>
  <c r="V35" i="3"/>
  <c r="AE35" i="3"/>
  <c r="V37" i="3"/>
  <c r="AE37" i="3"/>
  <c r="V39" i="3"/>
  <c r="AE39" i="3"/>
  <c r="AD41" i="3"/>
  <c r="AC41" i="3"/>
  <c r="AB41" i="3"/>
  <c r="V43" i="3"/>
  <c r="AE43" i="3"/>
  <c r="U44" i="3"/>
  <c r="X44" i="3" s="1"/>
  <c r="Z45" i="3"/>
  <c r="AC45" i="3" s="1"/>
  <c r="AF45" i="3"/>
  <c r="AA46" i="3"/>
  <c r="U47" i="3"/>
  <c r="X47" i="3" s="1"/>
  <c r="AA47" i="3"/>
  <c r="Z48" i="3"/>
  <c r="AC48" i="3" s="1"/>
  <c r="AD49" i="3"/>
  <c r="AC49" i="3"/>
  <c r="AB49" i="3"/>
  <c r="V51" i="3"/>
  <c r="AE51" i="3"/>
  <c r="U52" i="3"/>
  <c r="X52" i="3" s="1"/>
  <c r="Z53" i="3"/>
  <c r="AC53" i="3" s="1"/>
  <c r="AF53" i="3"/>
  <c r="AA54" i="3"/>
  <c r="U55" i="3"/>
  <c r="X55" i="3" s="1"/>
  <c r="AA55" i="3"/>
  <c r="Z56" i="3"/>
  <c r="AC56" i="3" s="1"/>
  <c r="AA59" i="3"/>
  <c r="AB33" i="3"/>
  <c r="AB35" i="3"/>
  <c r="AB37" i="3"/>
  <c r="AB39" i="3"/>
  <c r="U40" i="3"/>
  <c r="X40" i="3" s="1"/>
  <c r="U42" i="3"/>
  <c r="X42" i="3" s="1"/>
  <c r="U45" i="3"/>
  <c r="X45" i="3" s="1"/>
  <c r="AA45" i="3"/>
  <c r="AD47" i="3"/>
  <c r="AC47" i="3"/>
  <c r="AB47" i="3"/>
  <c r="U50" i="3"/>
  <c r="X50" i="3" s="1"/>
  <c r="U53" i="3"/>
  <c r="X53" i="3" s="1"/>
  <c r="AA53" i="3"/>
  <c r="AD55" i="3"/>
  <c r="AC55" i="3"/>
  <c r="AB55" i="3"/>
  <c r="AA63" i="3"/>
  <c r="AB57" i="3"/>
  <c r="AF57" i="3"/>
  <c r="Z58" i="3"/>
  <c r="AC58" i="3" s="1"/>
  <c r="AB59" i="3"/>
  <c r="AF59" i="3"/>
  <c r="Z60" i="3"/>
  <c r="AC60" i="3" s="1"/>
  <c r="AD61" i="3"/>
  <c r="AB61" i="3"/>
  <c r="P62" i="3"/>
  <c r="V62" i="3"/>
  <c r="AD63" i="3"/>
  <c r="V42" i="3"/>
  <c r="AE42" i="3"/>
  <c r="V44" i="3"/>
  <c r="AE44" i="3"/>
  <c r="V46" i="3"/>
  <c r="AE46" i="3"/>
  <c r="V48" i="3"/>
  <c r="AE48" i="3"/>
  <c r="V50" i="3"/>
  <c r="AE50" i="3"/>
  <c r="V52" i="3"/>
  <c r="AE52" i="3"/>
  <c r="V54" i="3"/>
  <c r="AE54" i="3"/>
  <c r="V56" i="3"/>
  <c r="AE56" i="3"/>
  <c r="AC57" i="3"/>
  <c r="V58" i="3"/>
  <c r="AE58" i="3"/>
  <c r="AC59" i="3"/>
  <c r="V60" i="3"/>
  <c r="AE60" i="3"/>
  <c r="AC61" i="3"/>
  <c r="AB63" i="3"/>
  <c r="AA65" i="3"/>
  <c r="AA71" i="3"/>
  <c r="AA79" i="3"/>
  <c r="AB42" i="3"/>
  <c r="AB44" i="3"/>
  <c r="AB46" i="3"/>
  <c r="AB48" i="3"/>
  <c r="AB50" i="3"/>
  <c r="AB52" i="3"/>
  <c r="AB54" i="3"/>
  <c r="AB56" i="3"/>
  <c r="AB58" i="3"/>
  <c r="U59" i="3"/>
  <c r="X59" i="3" s="1"/>
  <c r="AB60" i="3"/>
  <c r="U61" i="3"/>
  <c r="X61" i="3" s="1"/>
  <c r="AE61" i="3"/>
  <c r="Z63" i="3"/>
  <c r="AC63" i="3" s="1"/>
  <c r="V63" i="3"/>
  <c r="AE63" i="3"/>
  <c r="AA73" i="3"/>
  <c r="AA81" i="3"/>
  <c r="U63" i="3"/>
  <c r="X63" i="3" s="1"/>
  <c r="V64" i="3"/>
  <c r="P64" i="3"/>
  <c r="AB64" i="3" s="1"/>
  <c r="Z64" i="3"/>
  <c r="AC64" i="3" s="1"/>
  <c r="AB65" i="3"/>
  <c r="AF65" i="3"/>
  <c r="Z66" i="3"/>
  <c r="AC66" i="3" s="1"/>
  <c r="AB67" i="3"/>
  <c r="AF67" i="3"/>
  <c r="Z68" i="3"/>
  <c r="AC68" i="3" s="1"/>
  <c r="AB69" i="3"/>
  <c r="AF69" i="3"/>
  <c r="Z70" i="3"/>
  <c r="AC70" i="3" s="1"/>
  <c r="AB71" i="3"/>
  <c r="AF71" i="3"/>
  <c r="Z72" i="3"/>
  <c r="AC72" i="3" s="1"/>
  <c r="AB73" i="3"/>
  <c r="AF73" i="3"/>
  <c r="Z74" i="3"/>
  <c r="AC74" i="3" s="1"/>
  <c r="AB75" i="3"/>
  <c r="AF75" i="3"/>
  <c r="Z76" i="3"/>
  <c r="AC76" i="3" s="1"/>
  <c r="AB77" i="3"/>
  <c r="AF77" i="3"/>
  <c r="Z78" i="3"/>
  <c r="AC78" i="3" s="1"/>
  <c r="AB79" i="3"/>
  <c r="AF79" i="3"/>
  <c r="Z80" i="3"/>
  <c r="AC80" i="3" s="1"/>
  <c r="AB81" i="3"/>
  <c r="AF81" i="3"/>
  <c r="Z82" i="3"/>
  <c r="AC82" i="3" s="1"/>
  <c r="AB83" i="3"/>
  <c r="AF83" i="3"/>
  <c r="AA85" i="3"/>
  <c r="AD86" i="3"/>
  <c r="AE86" i="3"/>
  <c r="V86" i="3"/>
  <c r="AF88" i="3"/>
  <c r="V89" i="3"/>
  <c r="Z90" i="3"/>
  <c r="P91" i="3"/>
  <c r="AB91" i="3" s="1"/>
  <c r="Z91" i="3"/>
  <c r="AC65" i="3"/>
  <c r="P66" i="3"/>
  <c r="AC67" i="3"/>
  <c r="P68" i="3"/>
  <c r="AC69" i="3"/>
  <c r="P70" i="3"/>
  <c r="AB70" i="3" s="1"/>
  <c r="AC71" i="3"/>
  <c r="P72" i="3"/>
  <c r="AB72" i="3" s="1"/>
  <c r="AC73" i="3"/>
  <c r="P74" i="3"/>
  <c r="AC75" i="3"/>
  <c r="P76" i="3"/>
  <c r="AC77" i="3"/>
  <c r="P78" i="3"/>
  <c r="AB78" i="3" s="1"/>
  <c r="AC79" i="3"/>
  <c r="P80" i="3"/>
  <c r="AC81" i="3"/>
  <c r="P82" i="3"/>
  <c r="AC83" i="3"/>
  <c r="P84" i="3"/>
  <c r="V84" i="3"/>
  <c r="AF86" i="3"/>
  <c r="V87" i="3"/>
  <c r="P89" i="3"/>
  <c r="AD92" i="3"/>
  <c r="AE92" i="3"/>
  <c r="V92" i="3"/>
  <c r="AD96" i="3"/>
  <c r="AD104" i="3"/>
  <c r="AB62" i="3"/>
  <c r="U65" i="3"/>
  <c r="X65" i="3" s="1"/>
  <c r="AD65" i="3"/>
  <c r="AB66" i="3"/>
  <c r="U67" i="3"/>
  <c r="X67" i="3" s="1"/>
  <c r="AD67" i="3"/>
  <c r="AB68" i="3"/>
  <c r="U69" i="3"/>
  <c r="X69" i="3" s="1"/>
  <c r="AD69" i="3"/>
  <c r="U71" i="3"/>
  <c r="X71" i="3" s="1"/>
  <c r="AD71" i="3"/>
  <c r="U73" i="3"/>
  <c r="X73" i="3" s="1"/>
  <c r="AD73" i="3"/>
  <c r="AB74" i="3"/>
  <c r="U75" i="3"/>
  <c r="W36" i="3" s="1"/>
  <c r="AD75" i="3"/>
  <c r="AB76" i="3"/>
  <c r="U77" i="3"/>
  <c r="X77" i="3" s="1"/>
  <c r="AD77" i="3"/>
  <c r="U79" i="3"/>
  <c r="X79" i="3" s="1"/>
  <c r="AD79" i="3"/>
  <c r="AB80" i="3"/>
  <c r="U81" i="3"/>
  <c r="X81" i="3" s="1"/>
  <c r="AD81" i="3"/>
  <c r="AB82" i="3"/>
  <c r="U83" i="3"/>
  <c r="X83" i="3" s="1"/>
  <c r="AD83" i="3"/>
  <c r="AD84" i="3"/>
  <c r="AE84" i="3"/>
  <c r="AF84" i="3"/>
  <c r="Z86" i="3"/>
  <c r="AC86" i="3" s="1"/>
  <c r="P87" i="3"/>
  <c r="AD90" i="3"/>
  <c r="AE90" i="3"/>
  <c r="V90" i="3"/>
  <c r="T90" i="3"/>
  <c r="T107" i="3" s="1"/>
  <c r="AC90" i="3"/>
  <c r="AD94" i="3"/>
  <c r="AC94" i="3"/>
  <c r="AF94" i="3"/>
  <c r="AE94" i="3"/>
  <c r="V94" i="3"/>
  <c r="AD102" i="3"/>
  <c r="V67" i="3"/>
  <c r="V69" i="3"/>
  <c r="V71" i="3"/>
  <c r="V73" i="3"/>
  <c r="W73" i="3" s="1"/>
  <c r="V75" i="3"/>
  <c r="V77" i="3"/>
  <c r="V79" i="3"/>
  <c r="W79" i="3" s="1"/>
  <c r="V81" i="3"/>
  <c r="W81" i="3" s="1"/>
  <c r="V83" i="3"/>
  <c r="AB86" i="3"/>
  <c r="AD88" i="3"/>
  <c r="AE88" i="3"/>
  <c r="V88" i="3"/>
  <c r="AC88" i="3"/>
  <c r="Z92" i="3"/>
  <c r="AC92" i="3" s="1"/>
  <c r="AF92" i="3"/>
  <c r="V93" i="3"/>
  <c r="P93" i="3"/>
  <c r="AB93" i="3" s="1"/>
  <c r="AC85" i="3"/>
  <c r="P86" i="3"/>
  <c r="AC87" i="3"/>
  <c r="P88" i="3"/>
  <c r="AB88" i="3" s="1"/>
  <c r="AC89" i="3"/>
  <c r="P90" i="3"/>
  <c r="AC91" i="3"/>
  <c r="P92" i="3"/>
  <c r="AB92" i="3" s="1"/>
  <c r="AC93" i="3"/>
  <c r="P94" i="3"/>
  <c r="AB94" i="3" s="1"/>
  <c r="P96" i="3"/>
  <c r="V96" i="3"/>
  <c r="AE96" i="3"/>
  <c r="P98" i="3"/>
  <c r="V98" i="3"/>
  <c r="AE98" i="3"/>
  <c r="P100" i="3"/>
  <c r="V100" i="3"/>
  <c r="AE100" i="3"/>
  <c r="P102" i="3"/>
  <c r="AB102" i="3" s="1"/>
  <c r="V102" i="3"/>
  <c r="AE102" i="3"/>
  <c r="P104" i="3"/>
  <c r="AB104" i="3" s="1"/>
  <c r="V104" i="3"/>
  <c r="AE104" i="3"/>
  <c r="Z95" i="3"/>
  <c r="AC95" i="3" s="1"/>
  <c r="AB96" i="3"/>
  <c r="AF96" i="3"/>
  <c r="Z97" i="3"/>
  <c r="AC97" i="3" s="1"/>
  <c r="AB98" i="3"/>
  <c r="AF98" i="3"/>
  <c r="Z99" i="3"/>
  <c r="AC99" i="3" s="1"/>
  <c r="AF100" i="3"/>
  <c r="Z101" i="3"/>
  <c r="AC101" i="3" s="1"/>
  <c r="AF102" i="3"/>
  <c r="Z103" i="3"/>
  <c r="AC103" i="3" s="1"/>
  <c r="AF104" i="3"/>
  <c r="Z105" i="3"/>
  <c r="AC105" i="3" s="1"/>
  <c r="P95" i="3"/>
  <c r="AC96" i="3"/>
  <c r="P97" i="3"/>
  <c r="AB97" i="3" s="1"/>
  <c r="AC98" i="3"/>
  <c r="P99" i="3"/>
  <c r="AB99" i="3" s="1"/>
  <c r="AC100" i="3"/>
  <c r="P101" i="3"/>
  <c r="AC102" i="3"/>
  <c r="P103" i="3"/>
  <c r="AC104" i="3"/>
  <c r="P105" i="3"/>
  <c r="AB85" i="3"/>
  <c r="AB87" i="3"/>
  <c r="AB89" i="3"/>
  <c r="AB95" i="3"/>
  <c r="AB101" i="3"/>
  <c r="AB103" i="3"/>
  <c r="AB105" i="3"/>
  <c r="W71" i="3" l="1"/>
  <c r="AA2" i="3"/>
  <c r="P106" i="3"/>
  <c r="AD107" i="3"/>
  <c r="AE107" i="3"/>
  <c r="AB10" i="3"/>
  <c r="AB27" i="3"/>
  <c r="AA105" i="3"/>
  <c r="U105" i="3"/>
  <c r="AA101" i="3"/>
  <c r="U101" i="3"/>
  <c r="AA97" i="3"/>
  <c r="U97" i="3"/>
  <c r="U94" i="3"/>
  <c r="X94" i="3" s="1"/>
  <c r="AA94" i="3"/>
  <c r="U90" i="3"/>
  <c r="X90" i="3" s="1"/>
  <c r="AA90" i="3"/>
  <c r="AB90" i="3"/>
  <c r="U86" i="3"/>
  <c r="X86" i="3" s="1"/>
  <c r="AA86" i="3"/>
  <c r="W83" i="3"/>
  <c r="W75" i="3"/>
  <c r="W67" i="3"/>
  <c r="W63" i="3"/>
  <c r="W39" i="3"/>
  <c r="W35" i="3"/>
  <c r="AB12" i="3"/>
  <c r="W15" i="3"/>
  <c r="W4" i="3"/>
  <c r="W25" i="3"/>
  <c r="Z106" i="3"/>
  <c r="W38" i="3"/>
  <c r="W19" i="3"/>
  <c r="W7" i="3"/>
  <c r="AC2" i="3"/>
  <c r="W29" i="3"/>
  <c r="Z107" i="3"/>
  <c r="AC3" i="3"/>
  <c r="AC107" i="3" s="1"/>
  <c r="AE106" i="3"/>
  <c r="X75" i="3"/>
  <c r="W49" i="3"/>
  <c r="W41" i="3"/>
  <c r="AA82" i="3"/>
  <c r="U82" i="3"/>
  <c r="AA78" i="3"/>
  <c r="U78" i="3"/>
  <c r="AA74" i="3"/>
  <c r="U74" i="3"/>
  <c r="AA70" i="3"/>
  <c r="U70" i="3"/>
  <c r="AA66" i="3"/>
  <c r="U66" i="3"/>
  <c r="W65" i="3"/>
  <c r="W56" i="3"/>
  <c r="W52" i="3"/>
  <c r="W48" i="3"/>
  <c r="W44" i="3"/>
  <c r="AA62" i="3"/>
  <c r="U62" i="3"/>
  <c r="X62" i="3" s="1"/>
  <c r="W61" i="3"/>
  <c r="W53" i="3"/>
  <c r="W40" i="3"/>
  <c r="W59" i="3"/>
  <c r="AA30" i="3"/>
  <c r="U30" i="3"/>
  <c r="X30" i="3" s="1"/>
  <c r="W10" i="3"/>
  <c r="AA16" i="3"/>
  <c r="U16" i="3"/>
  <c r="X16" i="3" s="1"/>
  <c r="AA26" i="3"/>
  <c r="U26" i="3"/>
  <c r="X26" i="3" s="1"/>
  <c r="W9" i="3"/>
  <c r="V107" i="3"/>
  <c r="T106" i="3"/>
  <c r="AF106" i="3"/>
  <c r="AA103" i="3"/>
  <c r="U103" i="3"/>
  <c r="AA99" i="3"/>
  <c r="U99" i="3"/>
  <c r="AA95" i="3"/>
  <c r="U95" i="3"/>
  <c r="U104" i="3"/>
  <c r="X104" i="3" s="1"/>
  <c r="AA104" i="3"/>
  <c r="U102" i="3"/>
  <c r="X102" i="3" s="1"/>
  <c r="AA102" i="3"/>
  <c r="U100" i="3"/>
  <c r="X100" i="3" s="1"/>
  <c r="AA100" i="3"/>
  <c r="U98" i="3"/>
  <c r="X98" i="3" s="1"/>
  <c r="AA98" i="3"/>
  <c r="U96" i="3"/>
  <c r="X96" i="3" s="1"/>
  <c r="AA96" i="3"/>
  <c r="U92" i="3"/>
  <c r="X92" i="3" s="1"/>
  <c r="AA92" i="3"/>
  <c r="U88" i="3"/>
  <c r="X88" i="3" s="1"/>
  <c r="AA88" i="3"/>
  <c r="U91" i="3"/>
  <c r="AA91" i="3"/>
  <c r="W85" i="3"/>
  <c r="W58" i="3"/>
  <c r="W37" i="3"/>
  <c r="W33" i="3"/>
  <c r="W31" i="3"/>
  <c r="W30" i="3"/>
  <c r="AA22" i="3"/>
  <c r="U22" i="3"/>
  <c r="X22" i="3" s="1"/>
  <c r="W8" i="3"/>
  <c r="W17" i="3"/>
  <c r="W55" i="3"/>
  <c r="W34" i="3"/>
  <c r="W27" i="3"/>
  <c r="P107" i="3"/>
  <c r="AA3" i="3"/>
  <c r="U3" i="3"/>
  <c r="W3" i="3" s="1"/>
  <c r="AA20" i="3"/>
  <c r="U20" i="3"/>
  <c r="X20" i="3" s="1"/>
  <c r="AB2" i="3"/>
  <c r="W13" i="3"/>
  <c r="AB100" i="3"/>
  <c r="AA93" i="3"/>
  <c r="U93" i="3"/>
  <c r="X93" i="3" s="1"/>
  <c r="W77" i="3"/>
  <c r="W69" i="3"/>
  <c r="W94" i="3"/>
  <c r="AA87" i="3"/>
  <c r="U87" i="3"/>
  <c r="X87" i="3" s="1"/>
  <c r="U89" i="3"/>
  <c r="X89" i="3" s="1"/>
  <c r="AA89" i="3"/>
  <c r="AA84" i="3"/>
  <c r="AB84" i="3"/>
  <c r="U84" i="3"/>
  <c r="X84" i="3" s="1"/>
  <c r="AA80" i="3"/>
  <c r="U80" i="3"/>
  <c r="AA76" i="3"/>
  <c r="U76" i="3"/>
  <c r="AA72" i="3"/>
  <c r="U72" i="3"/>
  <c r="AA68" i="3"/>
  <c r="U68" i="3"/>
  <c r="W86" i="3"/>
  <c r="AA64" i="3"/>
  <c r="U64" i="3"/>
  <c r="X64" i="3" s="1"/>
  <c r="W60" i="3"/>
  <c r="W54" i="3"/>
  <c r="W50" i="3"/>
  <c r="W46" i="3"/>
  <c r="W42" i="3"/>
  <c r="W57" i="3"/>
  <c r="W51" i="3"/>
  <c r="W43" i="3"/>
  <c r="W45" i="3"/>
  <c r="U32" i="3"/>
  <c r="X32" i="3" s="1"/>
  <c r="AB32" i="3"/>
  <c r="AB107" i="3" s="1"/>
  <c r="AA32" i="3"/>
  <c r="W23" i="3"/>
  <c r="W22" i="3"/>
  <c r="W6" i="3"/>
  <c r="V106" i="3"/>
  <c r="AA24" i="3"/>
  <c r="U24" i="3"/>
  <c r="X24" i="3" s="1"/>
  <c r="AA12" i="3"/>
  <c r="U12" i="3"/>
  <c r="X12" i="3" s="1"/>
  <c r="AF107" i="3"/>
  <c r="AD106" i="3"/>
  <c r="W47" i="3"/>
  <c r="AA18" i="3"/>
  <c r="U18" i="3"/>
  <c r="X18" i="3" s="1"/>
  <c r="AA14" i="3"/>
  <c r="U14" i="3"/>
  <c r="X14" i="3" s="1"/>
  <c r="W5" i="3"/>
  <c r="AA28" i="3"/>
  <c r="U28" i="3"/>
  <c r="X28" i="3" s="1"/>
  <c r="W21" i="3"/>
  <c r="W11" i="3"/>
  <c r="U2" i="3"/>
  <c r="W2" i="3" s="1"/>
  <c r="W20" i="3" l="1"/>
  <c r="W98" i="3"/>
  <c r="W62" i="3"/>
  <c r="AA107" i="3"/>
  <c r="AC106" i="3"/>
  <c r="W12" i="3"/>
  <c r="W87" i="3"/>
  <c r="X101" i="3"/>
  <c r="W101" i="3"/>
  <c r="X91" i="3"/>
  <c r="W91" i="3"/>
  <c r="X95" i="3"/>
  <c r="W95" i="3"/>
  <c r="X103" i="3"/>
  <c r="W103" i="3"/>
  <c r="W100" i="3"/>
  <c r="X68" i="3"/>
  <c r="W68" i="3"/>
  <c r="X76" i="3"/>
  <c r="W76" i="3"/>
  <c r="X66" i="3"/>
  <c r="W66" i="3"/>
  <c r="X74" i="3"/>
  <c r="W74" i="3"/>
  <c r="X82" i="3"/>
  <c r="W82" i="3"/>
  <c r="W102" i="3"/>
  <c r="W24" i="3"/>
  <c r="W90" i="3"/>
  <c r="W88" i="3"/>
  <c r="AB106" i="3"/>
  <c r="AA106" i="3"/>
  <c r="W84" i="3"/>
  <c r="W92" i="3"/>
  <c r="W26" i="3"/>
  <c r="W16" i="3"/>
  <c r="W32" i="3"/>
  <c r="X99" i="3"/>
  <c r="W99" i="3"/>
  <c r="W96" i="3"/>
  <c r="W104" i="3"/>
  <c r="W28" i="3"/>
  <c r="W14" i="3"/>
  <c r="W64" i="3"/>
  <c r="W93" i="3"/>
  <c r="X97" i="3"/>
  <c r="W97" i="3"/>
  <c r="X105" i="3"/>
  <c r="W105" i="3"/>
  <c r="U106" i="3"/>
  <c r="X2" i="3"/>
  <c r="X72" i="3"/>
  <c r="W72" i="3"/>
  <c r="X80" i="3"/>
  <c r="W80" i="3"/>
  <c r="U107" i="3"/>
  <c r="X3" i="3"/>
  <c r="X70" i="3"/>
  <c r="W70" i="3"/>
  <c r="X78" i="3"/>
  <c r="W78" i="3"/>
  <c r="W18" i="3"/>
  <c r="W89" i="3"/>
  <c r="W106" i="3" l="1"/>
  <c r="X107" i="3"/>
  <c r="X106" i="3"/>
  <c r="W10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F40C8ECC-276A-2249-960A-3EB88999D69F}">
      <text>
        <r>
          <rPr>
            <sz val="10"/>
            <color rgb="FF000000"/>
            <rFont val="Arial"/>
            <family val="2"/>
          </rPr>
          <t>Alcohol By Volume Low</t>
        </r>
      </text>
    </comment>
    <comment ref="E1" authorId="0" shapeId="0" xr:uid="{A7BB3A8E-FD41-454D-A57C-C873C846F510}">
      <text>
        <r>
          <rPr>
            <sz val="10"/>
            <color rgb="FF000000"/>
            <rFont val="Arial"/>
            <family val="2"/>
          </rPr>
          <t>Alcohol By Volume High</t>
        </r>
      </text>
    </comment>
    <comment ref="F1" authorId="0" shapeId="0" xr:uid="{F678D5D4-F521-074E-BAD2-FD9DD25071D9}">
      <text>
        <r>
          <rPr>
            <sz val="12"/>
            <color rgb="FFFA7D00"/>
            <rFont val="Calibri"/>
            <family val="2"/>
            <scheme val="minor"/>
          </rPr>
          <t>Alcohol By Volume Average</t>
        </r>
      </text>
    </comment>
    <comment ref="G1" authorId="0" shapeId="0" xr:uid="{931D38AE-2AC6-604B-B7EE-445E48F325A7}">
      <text>
        <r>
          <rPr>
            <sz val="10"/>
            <color rgb="FF000000"/>
            <rFont val="Arial"/>
            <family val="2"/>
          </rPr>
          <t>International Bittering Units Low</t>
        </r>
      </text>
    </comment>
    <comment ref="H1" authorId="0" shapeId="0" xr:uid="{A6970A5D-A03D-204F-94C9-EE29E4CDD8BB}">
      <text>
        <r>
          <rPr>
            <sz val="10"/>
            <color rgb="FF000000"/>
            <rFont val="Arial"/>
            <family val="2"/>
          </rPr>
          <t>International Bittering Units High</t>
        </r>
      </text>
    </comment>
    <comment ref="I1" authorId="0" shapeId="0" xr:uid="{C0F85C88-13AB-ED4A-90F4-E3F2BC8DC45F}">
      <text>
        <r>
          <rPr>
            <sz val="10"/>
            <color rgb="FF000000"/>
            <rFont val="Arial"/>
            <family val="2"/>
          </rPr>
          <t>International Bittering Units Average</t>
        </r>
      </text>
    </comment>
    <comment ref="J1" authorId="0" shapeId="0" xr:uid="{9BCE9D60-5DB4-5B46-8E6F-3038E4563D68}">
      <text>
        <r>
          <rPr>
            <sz val="10"/>
            <color rgb="FF000000"/>
            <rFont val="Arial"/>
            <family val="2"/>
          </rPr>
          <t>Standard Reference Method (Color) Low</t>
        </r>
      </text>
    </comment>
    <comment ref="K1" authorId="0" shapeId="0" xr:uid="{AF242974-572C-CE45-BD8D-6E61BA897A45}">
      <text>
        <r>
          <rPr>
            <sz val="10"/>
            <color rgb="FF000000"/>
            <rFont val="Arial"/>
            <family val="2"/>
          </rPr>
          <t>Standard Reference Method (Color) High</t>
        </r>
      </text>
    </comment>
    <comment ref="L1" authorId="0" shapeId="0" xr:uid="{902B5D0D-7421-704A-BDD1-819EADF49B63}">
      <text>
        <r>
          <rPr>
            <sz val="10"/>
            <color rgb="FF000000"/>
            <rFont val="Arial"/>
            <family val="2"/>
          </rPr>
          <t>Standard Reference Method (Color) Average</t>
        </r>
      </text>
    </comment>
    <comment ref="M1" authorId="0" shapeId="0" xr:uid="{103F6936-45D3-8041-9CA2-5F314265201A}">
      <text>
        <r>
          <rPr>
            <sz val="10"/>
            <color rgb="FF000000"/>
            <rFont val="Arial"/>
            <family val="2"/>
          </rPr>
          <t>Original Gravity Low</t>
        </r>
      </text>
    </comment>
    <comment ref="N1" authorId="0" shapeId="0" xr:uid="{2E4D9402-CE22-2B40-8D17-7435BD9C0368}">
      <text>
        <r>
          <rPr>
            <sz val="10"/>
            <color rgb="FF000000"/>
            <rFont val="Arial"/>
            <family val="2"/>
          </rPr>
          <t>Original Gravity High</t>
        </r>
      </text>
    </comment>
    <comment ref="O1" authorId="0" shapeId="0" xr:uid="{104EC825-6E1D-744A-BE0C-BC7E9CF9A547}">
      <text>
        <r>
          <rPr>
            <sz val="10"/>
            <color rgb="FF000000"/>
            <rFont val="Arial"/>
            <family val="2"/>
          </rPr>
          <t>Original Gravity Average</t>
        </r>
      </text>
    </comment>
    <comment ref="P1" authorId="0" shapeId="0" xr:uid="{EC48560B-6100-0A49-9C5F-440557A68E2F}">
      <text>
        <r>
          <rPr>
            <sz val="10"/>
            <color rgb="FF000000"/>
            <rFont val="Arial"/>
            <family val="2"/>
          </rPr>
          <t>Original Gravity expressed in Degrees Plato</t>
        </r>
      </text>
    </comment>
    <comment ref="U1" authorId="0" shapeId="0" xr:uid="{A392B093-9B73-0642-912D-E2E04CCDB606}">
      <text>
        <r>
          <rPr>
            <sz val="10"/>
            <color rgb="FF000000"/>
            <rFont val="Arial"/>
            <family val="2"/>
          </rPr>
          <t>Apparent Attenuation</t>
        </r>
      </text>
    </comment>
    <comment ref="V1" authorId="0" shapeId="0" xr:uid="{1F715226-80AD-3449-9344-8589BDB740C4}">
      <text>
        <r>
          <rPr>
            <sz val="10"/>
            <color rgb="FF000000"/>
            <rFont val="Arial"/>
            <family val="2"/>
          </rPr>
          <t>Bitterness Ratio</t>
        </r>
      </text>
    </comment>
    <comment ref="W1" authorId="0" shapeId="0" xr:uid="{5F1F60F4-DB92-414B-8512-BC42F53A5E90}">
      <text>
        <r>
          <rPr>
            <sz val="10"/>
            <color rgb="FF000000"/>
            <rFont val="Arial"/>
            <family val="2"/>
          </rPr>
          <t xml:space="preserve">RBR = (BU:GU) x (1 + (ADF - 0.7655))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http://www.madalchemist.com/relative_bitterness.html</t>
        </r>
      </text>
    </comment>
    <comment ref="X1" authorId="0" shapeId="0" xr:uid="{3E9C089D-399D-814A-9056-3D9F8F86BC2B}">
      <text>
        <r>
          <rPr>
            <sz val="10"/>
            <color rgb="FF000000"/>
            <rFont val="Arial"/>
            <family val="2"/>
          </rPr>
          <t xml:space="preserve">Real Attenuation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Takes ethanol's gravity into account</t>
        </r>
      </text>
    </comment>
    <comment ref="Y1" authorId="0" shapeId="0" xr:uid="{C2566F17-184F-4547-8A4A-8C5B154CA265}">
      <text>
        <r>
          <rPr>
            <sz val="10"/>
            <color rgb="FF000000"/>
            <rFont val="Arial"/>
            <family val="2"/>
          </rPr>
          <t>Used for charts. BJCP 2008 Style Guidelines</t>
        </r>
      </text>
    </comment>
    <comment ref="Z1" authorId="0" shapeId="0" xr:uid="{C15153A6-C296-B146-AACF-56C27D78883F}">
      <text>
        <r>
          <rPr>
            <sz val="10"/>
            <color rgb="FF000000"/>
            <rFont val="Arial"/>
            <family val="2"/>
          </rPr>
          <t xml:space="preserve">Real Extract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 = (0.1808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OG) + (0.8192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FG)</t>
        </r>
      </text>
    </comment>
    <comment ref="AA1" authorId="0" shapeId="0" xr:uid="{6C7DAA36-3616-E148-868B-342C4773074F}">
      <text>
        <r>
          <rPr>
            <sz val="10"/>
            <color rgb="FF000000"/>
            <rFont val="Arial"/>
            <family val="2"/>
          </rPr>
          <t xml:space="preserve">Real Extract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 = (0.1808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 xml:space="preserve">Pi) + (0.8192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Pf)</t>
        </r>
      </text>
    </comment>
    <comment ref="AC1" authorId="0" shapeId="0" xr:uid="{6604EB1F-4687-854E-BBEA-0F1BB5AD8FBA}">
      <text>
        <r>
          <rPr>
            <sz val="10"/>
            <color rgb="FF000000"/>
            <rFont val="Arial"/>
            <family val="2"/>
          </rPr>
          <t xml:space="preserve">BU:REU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REU = Real Extract Gravity Units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REU = 1 - RE</t>
        </r>
      </text>
    </comment>
  </commentList>
</comments>
</file>

<file path=xl/sharedStrings.xml><?xml version="1.0" encoding="utf-8"?>
<sst xmlns="http://schemas.openxmlformats.org/spreadsheetml/2006/main" count="609" uniqueCount="395">
  <si>
    <t>IPA</t>
  </si>
  <si>
    <t>Oatmeal Stout</t>
  </si>
  <si>
    <t>Weizenbock</t>
  </si>
  <si>
    <t>Witbier</t>
  </si>
  <si>
    <t>Belgian Dubbel</t>
  </si>
  <si>
    <t>Saison</t>
  </si>
  <si>
    <t>Style</t>
  </si>
  <si>
    <t>Category</t>
  </si>
  <si>
    <t>#</t>
  </si>
  <si>
    <t>BU:GU</t>
  </si>
  <si>
    <t>Year</t>
  </si>
  <si>
    <t>Altbier</t>
  </si>
  <si>
    <t>Amber Bitter European Beer</t>
  </si>
  <si>
    <t>07B</t>
  </si>
  <si>
    <t>Amber Kellerbier</t>
  </si>
  <si>
    <t>07C</t>
  </si>
  <si>
    <t>American Amber Ale</t>
  </si>
  <si>
    <t>Amber and Brown American Beer</t>
  </si>
  <si>
    <t>19A</t>
  </si>
  <si>
    <t>American Barleywine</t>
  </si>
  <si>
    <t>Strong American Ale</t>
  </si>
  <si>
    <t>22C</t>
  </si>
  <si>
    <t>American Brown Ale</t>
  </si>
  <si>
    <t>19C</t>
  </si>
  <si>
    <t>American IPA</t>
  </si>
  <si>
    <t>21A</t>
  </si>
  <si>
    <t>American Lager</t>
  </si>
  <si>
    <t>Standard American Beer</t>
  </si>
  <si>
    <t>01B</t>
  </si>
  <si>
    <t>American Light Lager</t>
  </si>
  <si>
    <t>01A</t>
  </si>
  <si>
    <t>American Pale Ale</t>
  </si>
  <si>
    <t>Pale American Ale</t>
  </si>
  <si>
    <t>18B</t>
  </si>
  <si>
    <t>American Porter</t>
  </si>
  <si>
    <t>American Porter and Stout</t>
  </si>
  <si>
    <t>20A</t>
  </si>
  <si>
    <t>American Stout</t>
  </si>
  <si>
    <t>20B</t>
  </si>
  <si>
    <t>American Strong Ale</t>
  </si>
  <si>
    <t>22B</t>
  </si>
  <si>
    <t>American Wheat Beer</t>
  </si>
  <si>
    <t>01D</t>
  </si>
  <si>
    <t>Australian Sparkling Ale</t>
  </si>
  <si>
    <t>Pale Commonwealth Beer</t>
  </si>
  <si>
    <t>12B</t>
  </si>
  <si>
    <t>Baltic Porter</t>
  </si>
  <si>
    <t>Strong European Beer</t>
  </si>
  <si>
    <t>09C</t>
  </si>
  <si>
    <t>Belgian Blond Ale</t>
  </si>
  <si>
    <t>Strong Belgian Ale</t>
  </si>
  <si>
    <t>25A</t>
  </si>
  <si>
    <t>Belgian Dark Strong Ale</t>
  </si>
  <si>
    <t>Trappist Ale</t>
  </si>
  <si>
    <t>26D</t>
  </si>
  <si>
    <t>26B</t>
  </si>
  <si>
    <t>Belgian Golden Strong Ale</t>
  </si>
  <si>
    <t>25C</t>
  </si>
  <si>
    <t>Belgian Pale Ale</t>
  </si>
  <si>
    <t>Belgian Ale</t>
  </si>
  <si>
    <t>24B</t>
  </si>
  <si>
    <t>Belgian Tripel</t>
  </si>
  <si>
    <t>26C</t>
  </si>
  <si>
    <t>Berliner Weisse</t>
  </si>
  <si>
    <t>European Sour Ale</t>
  </si>
  <si>
    <t>23A</t>
  </si>
  <si>
    <t>Best Bitter</t>
  </si>
  <si>
    <t>British Bitter</t>
  </si>
  <si>
    <t>11B</t>
  </si>
  <si>
    <t>Bière de Garde</t>
  </si>
  <si>
    <t>24C</t>
  </si>
  <si>
    <t>Blonde Ale</t>
  </si>
  <si>
    <t>18A</t>
  </si>
  <si>
    <t>British Brown Ale</t>
  </si>
  <si>
    <t>Brown British Beer</t>
  </si>
  <si>
    <t>13B</t>
  </si>
  <si>
    <t>British Golden Ale</t>
  </si>
  <si>
    <t>12A</t>
  </si>
  <si>
    <t>British Strong Ale</t>
  </si>
  <si>
    <t>Strong British Ale</t>
  </si>
  <si>
    <t>17A</t>
  </si>
  <si>
    <t>Burton Ale</t>
  </si>
  <si>
    <t>California Common</t>
  </si>
  <si>
    <t>19B</t>
  </si>
  <si>
    <t>Catharina Sour</t>
  </si>
  <si>
    <t>Provisional Style</t>
  </si>
  <si>
    <t>X4</t>
  </si>
  <si>
    <t>Cream Ale</t>
  </si>
  <si>
    <t>01C</t>
  </si>
  <si>
    <t>Czech Amber Lager</t>
  </si>
  <si>
    <t>Czech Lager</t>
  </si>
  <si>
    <t>03C</t>
  </si>
  <si>
    <t>Czech Dark Lager</t>
  </si>
  <si>
    <t>03D</t>
  </si>
  <si>
    <t>Czech Pale Lager</t>
  </si>
  <si>
    <t>03A</t>
  </si>
  <si>
    <t>Czech Premium Pale Lager</t>
  </si>
  <si>
    <t>03B</t>
  </si>
  <si>
    <t>Dark Mild</t>
  </si>
  <si>
    <t>13A</t>
  </si>
  <si>
    <t>Doppelbock</t>
  </si>
  <si>
    <t>09A</t>
  </si>
  <si>
    <t>Double IPA</t>
  </si>
  <si>
    <t>22A</t>
  </si>
  <si>
    <t>Dunkles Bock</t>
  </si>
  <si>
    <t>Amber Malty European Lager</t>
  </si>
  <si>
    <t>06C</t>
  </si>
  <si>
    <t>Dunkles Weissbier</t>
  </si>
  <si>
    <t>German Wheat Beer</t>
  </si>
  <si>
    <t>10B</t>
  </si>
  <si>
    <t>Eisbock</t>
  </si>
  <si>
    <t>09B</t>
  </si>
  <si>
    <t>English Barleywine</t>
  </si>
  <si>
    <t>17D</t>
  </si>
  <si>
    <t>English IPA</t>
  </si>
  <si>
    <t>12C</t>
  </si>
  <si>
    <t>English Porter</t>
  </si>
  <si>
    <t>13C</t>
  </si>
  <si>
    <t>Festbier</t>
  </si>
  <si>
    <t>Pale Malty European Lager</t>
  </si>
  <si>
    <t>04B</t>
  </si>
  <si>
    <t>Flanders Red Ale</t>
  </si>
  <si>
    <t>23B</t>
  </si>
  <si>
    <t>Foreign Extra Stout</t>
  </si>
  <si>
    <t>Dark British Beer</t>
  </si>
  <si>
    <t>16D</t>
  </si>
  <si>
    <t>Fruit Lambic</t>
  </si>
  <si>
    <t>23F</t>
  </si>
  <si>
    <t>German Helles Exportbier</t>
  </si>
  <si>
    <t>Pale Bitter European beer</t>
  </si>
  <si>
    <t>05C</t>
  </si>
  <si>
    <t>German Leichtbier</t>
  </si>
  <si>
    <t>05A</t>
  </si>
  <si>
    <t>German Pils</t>
  </si>
  <si>
    <t>05D</t>
  </si>
  <si>
    <t>Gose</t>
  </si>
  <si>
    <t>Historical Beer</t>
  </si>
  <si>
    <t>27A</t>
  </si>
  <si>
    <t>Gueuze</t>
  </si>
  <si>
    <t>23E</t>
  </si>
  <si>
    <t>Helles Bock</t>
  </si>
  <si>
    <t>04C</t>
  </si>
  <si>
    <t>Imperial Stout</t>
  </si>
  <si>
    <t>20C</t>
  </si>
  <si>
    <t>International Amber Lager</t>
  </si>
  <si>
    <t>International Lager</t>
  </si>
  <si>
    <t>02B</t>
  </si>
  <si>
    <t>International Dark Lager</t>
  </si>
  <si>
    <t>02C</t>
  </si>
  <si>
    <t>International Pale Lager</t>
  </si>
  <si>
    <t>02A</t>
  </si>
  <si>
    <t>Irish Extra Stout</t>
  </si>
  <si>
    <t>Irish Beer</t>
  </si>
  <si>
    <t>15C</t>
  </si>
  <si>
    <t>Irish Red Ale</t>
  </si>
  <si>
    <t>15A</t>
  </si>
  <si>
    <t>Irish Stout</t>
  </si>
  <si>
    <t>15B</t>
  </si>
  <si>
    <t>Kentucky Common</t>
  </si>
  <si>
    <t>Kölsch</t>
  </si>
  <si>
    <t>05B</t>
  </si>
  <si>
    <t>Lambic</t>
  </si>
  <si>
    <t>23D</t>
  </si>
  <si>
    <t>Lichtenhainer</t>
  </si>
  <si>
    <t>London Brown Ale</t>
  </si>
  <si>
    <t>Märzen</t>
  </si>
  <si>
    <t>06A</t>
  </si>
  <si>
    <t>Munich Dunkel</t>
  </si>
  <si>
    <t>Dark European Lager</t>
  </si>
  <si>
    <t>08A</t>
  </si>
  <si>
    <t>Munich Helles</t>
  </si>
  <si>
    <t>04A</t>
  </si>
  <si>
    <t>New England IPA</t>
  </si>
  <si>
    <t>Specialty IPA</t>
  </si>
  <si>
    <t>21B</t>
  </si>
  <si>
    <t>New Zealand Pilsner</t>
  </si>
  <si>
    <t>X5</t>
  </si>
  <si>
    <t>16B</t>
  </si>
  <si>
    <t>Old Ale</t>
  </si>
  <si>
    <t>17B</t>
  </si>
  <si>
    <t>Ordinary Bitter</t>
  </si>
  <si>
    <t>11A</t>
  </si>
  <si>
    <t>Oud Bruin</t>
  </si>
  <si>
    <t>23C</t>
  </si>
  <si>
    <t>Pale Kellerbier</t>
  </si>
  <si>
    <t>Piwo Grodziskie</t>
  </si>
  <si>
    <t>Pre-Prohibition Lager</t>
  </si>
  <si>
    <t>Pre-Prohibition Porter</t>
  </si>
  <si>
    <t>Rauchbier</t>
  </si>
  <si>
    <t>06B</t>
  </si>
  <si>
    <t>Roggenbier</t>
  </si>
  <si>
    <t>Sahti</t>
  </si>
  <si>
    <t>25B</t>
  </si>
  <si>
    <t>Schwarzbier</t>
  </si>
  <si>
    <t>08B</t>
  </si>
  <si>
    <t>Scottish Export</t>
  </si>
  <si>
    <t>Scottish Ale</t>
  </si>
  <si>
    <t>14C</t>
  </si>
  <si>
    <t>Scottish Heavy</t>
  </si>
  <si>
    <t>14B</t>
  </si>
  <si>
    <t>Scottish Light</t>
  </si>
  <si>
    <t>14A</t>
  </si>
  <si>
    <t>Specialty IPA - Belgian IPA</t>
  </si>
  <si>
    <t>Specialty IPA - Black IPA</t>
  </si>
  <si>
    <t>Specialty IPA - Brown IPA</t>
  </si>
  <si>
    <t>Specialty IPA - Red IPA</t>
  </si>
  <si>
    <t>Specialty IPA - Rye IPA</t>
  </si>
  <si>
    <t>Specialty IPA - White IPA</t>
  </si>
  <si>
    <t>Strong Bitter</t>
  </si>
  <si>
    <t>11C</t>
  </si>
  <si>
    <t>Sweet Stout</t>
  </si>
  <si>
    <t>16A</t>
  </si>
  <si>
    <t>Trappist Single</t>
  </si>
  <si>
    <t>26A</t>
  </si>
  <si>
    <t>Tropical Stout</t>
  </si>
  <si>
    <t>16C</t>
  </si>
  <si>
    <t>Vienna Lager</t>
  </si>
  <si>
    <t>07A</t>
  </si>
  <si>
    <t>Wee Heavy</t>
  </si>
  <si>
    <t>17C</t>
  </si>
  <si>
    <t>Weissbier</t>
  </si>
  <si>
    <t>10A</t>
  </si>
  <si>
    <t>10C</t>
  </si>
  <si>
    <t>Wheatwine</t>
  </si>
  <si>
    <t>22D</t>
  </si>
  <si>
    <t>24A</t>
  </si>
  <si>
    <t>Average Beer</t>
  </si>
  <si>
    <t>00A</t>
  </si>
  <si>
    <t>Median Beer</t>
  </si>
  <si>
    <t>00B</t>
  </si>
  <si>
    <t>Brett Beer</t>
  </si>
  <si>
    <t>American Wild Ale</t>
  </si>
  <si>
    <t>28A</t>
  </si>
  <si>
    <t>Mixed-Fermentation Sour Beer</t>
  </si>
  <si>
    <t>28B</t>
  </si>
  <si>
    <t>Wild Specialty Beer</t>
  </si>
  <si>
    <t>28C</t>
  </si>
  <si>
    <t>Fruit Beer</t>
  </si>
  <si>
    <t>29A</t>
  </si>
  <si>
    <t>Fruit and Spice Beer</t>
  </si>
  <si>
    <t>29B</t>
  </si>
  <si>
    <t>Specialty Fruit Beer</t>
  </si>
  <si>
    <t>29C</t>
  </si>
  <si>
    <t>Spice, Herb, or Vegetable Beer</t>
  </si>
  <si>
    <t>Spiced Beer</t>
  </si>
  <si>
    <t>30A</t>
  </si>
  <si>
    <t>Autumn Seasonal Beer</t>
  </si>
  <si>
    <t>30B</t>
  </si>
  <si>
    <t>Winter Seasonal Beer</t>
  </si>
  <si>
    <t>30C</t>
  </si>
  <si>
    <t>Alternative Grain Beer</t>
  </si>
  <si>
    <t>Alternative Fermentables Beer</t>
  </si>
  <si>
    <t>31A</t>
  </si>
  <si>
    <t>Alternative Sugar Beer</t>
  </si>
  <si>
    <t>31B</t>
  </si>
  <si>
    <t>Classic Style Smoked Beer</t>
  </si>
  <si>
    <t>Smoked Beer</t>
  </si>
  <si>
    <t>32A</t>
  </si>
  <si>
    <t>Specialty Smoked Beer</t>
  </si>
  <si>
    <t>32B</t>
  </si>
  <si>
    <t>Wood-Aged Beer</t>
  </si>
  <si>
    <t>Wood Beer</t>
  </si>
  <si>
    <t>33A</t>
  </si>
  <si>
    <t>Specialty Wood-Aged Beer</t>
  </si>
  <si>
    <t>33B</t>
  </si>
  <si>
    <t>Clone Beer</t>
  </si>
  <si>
    <t>Specialty Beer</t>
  </si>
  <si>
    <t>34A</t>
  </si>
  <si>
    <t>Mixed-Style Beer</t>
  </si>
  <si>
    <t>34B</t>
  </si>
  <si>
    <t>Experimental Beer</t>
  </si>
  <si>
    <t>34C</t>
  </si>
  <si>
    <t>PB Descriptor</t>
  </si>
  <si>
    <t>Region (on CC syllabus)</t>
  </si>
  <si>
    <t>United States</t>
  </si>
  <si>
    <t>Pronounced</t>
  </si>
  <si>
    <t>Moderate</t>
  </si>
  <si>
    <t>Assertive</t>
  </si>
  <si>
    <t>Low</t>
  </si>
  <si>
    <t>Belgium &amp; France</t>
  </si>
  <si>
    <t>Germany, Czechia &amp; Austria</t>
  </si>
  <si>
    <t>Britain &amp; Ireland</t>
  </si>
  <si>
    <t>Highly Assertive</t>
  </si>
  <si>
    <t>International</t>
  </si>
  <si>
    <t>Low to moderate</t>
  </si>
  <si>
    <t>all</t>
  </si>
  <si>
    <t>Syllabus</t>
  </si>
  <si>
    <t>Image</t>
  </si>
  <si>
    <t>Link</t>
  </si>
  <si>
    <t>https://discoveringbeercouk.files.wordpress.com/2020/09/best-bitter-3.png</t>
  </si>
  <si>
    <t>https://discoveringbeer.co.uk/beer-styles/british-irish/best-bitter/</t>
  </si>
  <si>
    <t>https://discoveringbeercouk.files.wordpress.com/2020/09/english-ipa-1.png</t>
  </si>
  <si>
    <t>https://discoveringbeer.co.uk/beer-styles/british-irish/english-ipa/</t>
  </si>
  <si>
    <t>https://discoveringbeercouk.files.wordpress.com/2020/09/wee-heavy-1.png</t>
  </si>
  <si>
    <t>https://discoveringbeer.co.uk/beer-styles/british-irish/wee-heavy/</t>
  </si>
  <si>
    <t>https://discoveringbeercouk.files.wordpress.com/2020/09/british-brown-ale-1.png</t>
  </si>
  <si>
    <t>https://discoveringbeer.co.uk/beer-styles/british-irish/british-brown-ale/</t>
  </si>
  <si>
    <t>https://discoveringbeercouk.files.wordpress.com/2020/09/sweet-stout-1.png</t>
  </si>
  <si>
    <t>https://discoveringbeer.co.uk/beer-styles/british-irish/sweet-stout/</t>
  </si>
  <si>
    <t>https://discoveringbeercouk.files.wordpress.com/2020/09/oatmeal-stout-1.png</t>
  </si>
  <si>
    <t>https://discoveringbeer.co.uk/beer-styles/british-irish/oatmeal-stout/</t>
  </si>
  <si>
    <t>https://discoveringbeercouk.files.wordpress.com/2020/09/irish-stout-1.png</t>
  </si>
  <si>
    <t>https://discoveringbeer.co.uk/beer-styles/british-irish/irish-stout/</t>
  </si>
  <si>
    <t>https://discoveringbeercouk.files.wordpress.com/2020/10/berliner-weisse.png</t>
  </si>
  <si>
    <t>https://discoveringbeer.co.uk/beer-styles/czech-german/berliner-weisse-2/</t>
  </si>
  <si>
    <t>https://discoveringbeercouk.files.wordpress.com/2020/10/gose.png</t>
  </si>
  <si>
    <t>https://discoveringbeer.co.uk/beer-styles/czech-german/gose-2/</t>
  </si>
  <si>
    <t>https://discoveringbeercouk.files.wordpress.com/2020/10/german-weissbier.png</t>
  </si>
  <si>
    <t>https://discoveringbeer.co.uk/beer-styles/czech-german/german-weissbier-2/</t>
  </si>
  <si>
    <t>https://discoveringbeercouk.files.wordpress.com/2020/10/german-pils.png</t>
  </si>
  <si>
    <t>https://discoveringbeer.co.uk/beer-styles/czech-german/german-pils-2/</t>
  </si>
  <si>
    <t>https://discoveringbeercouk.files.wordpress.com/2020/10/munich-helles.png</t>
  </si>
  <si>
    <t>https://discoveringbeer.co.uk/beer-styles/czech-german/munich-helles-2/</t>
  </si>
  <si>
    <t>https://discoveringbeercouk.files.wordpress.com/2020/10/czech-premium-pale-lager.png</t>
  </si>
  <si>
    <t>https://discoveringbeer.co.uk/beer-styles/czech-german/czech-premium-pale-lager-2/</t>
  </si>
  <si>
    <t>https://discoveringbeercouk.files.wordpress.com/2020/10/kolsch.png</t>
  </si>
  <si>
    <t>https://discoveringbeer.co.uk/beer-styles/czech-german/kolsch-2/</t>
  </si>
  <si>
    <t>https://discoveringbeercouk.files.wordpress.com/2020/10/helles-bock.png</t>
  </si>
  <si>
    <t>https://discoveringbeer.co.uk/beer-styles/czech-german/helles-bock-2/</t>
  </si>
  <si>
    <t>https://discoveringbeercouk.files.wordpress.com/2020/10/marzen.png</t>
  </si>
  <si>
    <t>https://discoveringbeer.co.uk/beer-styles/czech-german/marzen-2/</t>
  </si>
  <si>
    <t>https://discoveringbeercouk.files.wordpress.com/2020/10/doppel-bock.png</t>
  </si>
  <si>
    <t>https://discoveringbeer.co.uk/beer-styles/czech-german/doppelbock-2/</t>
  </si>
  <si>
    <t>https://discoveringbeercouk.files.wordpress.com/2020/10/belgian-witbier.png</t>
  </si>
  <si>
    <t>https://discoveringbeer.co.uk/beer-styles/belgian/belgian-witbier/</t>
  </si>
  <si>
    <t>https://discoveringbeercouk.files.wordpress.com/2020/10/gueuze.png</t>
  </si>
  <si>
    <t>https://discoveringbeer.co.uk/beer-styles/belgian/gueuze/</t>
  </si>
  <si>
    <t>https://discoveringbeercouk.files.wordpress.com/2020/10/belgian-blond-ale.png</t>
  </si>
  <si>
    <t>https://discoveringbeer.co.uk/beer-styles/belgian/belgian-blond-ale/</t>
  </si>
  <si>
    <t>https://discoveringbeercouk.files.wordpress.com/2020/10/saison.png</t>
  </si>
  <si>
    <t>https://discoveringbeer.co.uk/beer-styles/belgian/belgian-saison/</t>
  </si>
  <si>
    <t>https://discoveringbeercouk.files.wordpress.com/2020/10/belgain-golden-strong-ale.png</t>
  </si>
  <si>
    <t>https://discoveringbeer.co.uk/beer-styles/belgian/belgian-golden-strong-ale/</t>
  </si>
  <si>
    <t>https://discoveringbeercouk.files.wordpress.com/2020/10/belgian-tripel.png</t>
  </si>
  <si>
    <t>https://discoveringbeer.co.uk/beer-styles/belgian/belgian-tripel/</t>
  </si>
  <si>
    <t>https://discoveringbeercouk.files.wordpress.com/2020/10/belgian-dubbel.png</t>
  </si>
  <si>
    <t>https://discoveringbeer.co.uk/beer-styles/belgian/belgian-dubbel/</t>
  </si>
  <si>
    <t>https://discoveringbeercouk.files.wordpress.com/2020/10/fruit-lambic.png</t>
  </si>
  <si>
    <t>https://discoveringbeer.co.uk/beer-styles/belgian/fruit-lambic/</t>
  </si>
  <si>
    <t>https://discoveringbeercouk.files.wordpress.com/2020/10/flanders-red.png</t>
  </si>
  <si>
    <t>https://discoveringbeer.co.uk/beer-styles/belgian/flanders-red/</t>
  </si>
  <si>
    <t>https://discoveringbeercouk.files.wordpress.com/2020/10/american-light-lager.png</t>
  </si>
  <si>
    <t>https://discoveringbeer.co.uk/beer-styles/american/american-light-lager/</t>
  </si>
  <si>
    <t>https://discoveringbeercouk.files.wordpress.com/2020/10/american-wheat-beer.png</t>
  </si>
  <si>
    <t>https://discoveringbeer.co.uk/beer-styles/american/american-wheat-beer-2/</t>
  </si>
  <si>
    <t>https://discoveringbeercouk.files.wordpress.com/2020/10/american-blonde-ale-.png</t>
  </si>
  <si>
    <t>https://discoveringbeer.co.uk/beer-styles/american/american-blonde-ale-2/</t>
  </si>
  <si>
    <t>https://discoveringbeercouk.files.wordpress.com/2020/10/american-pale-ale.png</t>
  </si>
  <si>
    <t>https://discoveringbeer.co.uk/beer-styles/american/american-pale-ale/</t>
  </si>
  <si>
    <t>https://discoveringbeercouk.files.wordpress.com/2020/10/american-ipa-.png</t>
  </si>
  <si>
    <t>https://discoveringbeer.co.uk/beer-styles/american/american-ipa/</t>
  </si>
  <si>
    <t>https://discoveringbeercouk.files.wordpress.com/2020/10/double-ipa-.png</t>
  </si>
  <si>
    <t>https://discoveringbeer.co.uk/beer-styles/american/double-ipa/</t>
  </si>
  <si>
    <t>https://discoveringbeercouk.files.wordpress.com/2020/10/new-england-ipa-.png</t>
  </si>
  <si>
    <t>https://discoveringbeer.co.uk/beer-styles/american/new-england-ipa/</t>
  </si>
  <si>
    <t>https://discoveringbeercouk.files.wordpress.com/2020/10/american-amber-ale-.png</t>
  </si>
  <si>
    <t>https://discoveringbeer.co.uk/beer-styles/american/american-amber-ale/</t>
  </si>
  <si>
    <t>https://discoveringbeercouk.files.wordpress.com/2020/10/american-barleywine.png</t>
  </si>
  <si>
    <t>https://discoveringbeer.co.uk/beer-styles/american/american-barleywine/</t>
  </si>
  <si>
    <t>https://discoveringbeercouk.files.wordpress.com/2020/10/american-brown-ale.png</t>
  </si>
  <si>
    <t>https://discoveringbeer.co.uk/beer-styles/american/american-brown-ale/</t>
  </si>
  <si>
    <t>https://discoveringbeercouk.files.wordpress.com/2020/10/american-porter.png</t>
  </si>
  <si>
    <t>https://discoveringbeer.co.uk/beer-styles/american/american-porter/</t>
  </si>
  <si>
    <t>https://discoveringbeercouk.files.wordpress.com/2020/10/american-stout.png</t>
  </si>
  <si>
    <t>https://discoveringbeer.co.uk/beer-styles/american/american-stout/</t>
  </si>
  <si>
    <t>https://discoveringbeercouk.files.wordpress.com/2020/10/imperial-stout.png</t>
  </si>
  <si>
    <t>https://discoveringbeer.co.uk/beer-styles/american/imperial-stout-2/</t>
  </si>
  <si>
    <t>https://discoveringbeercouk.files.wordpress.com/2020/10/intl-pale-lager.png</t>
  </si>
  <si>
    <t>https://discoveringbeer.co.uk/beer-styles/other-2/international-pale-lager/</t>
  </si>
  <si>
    <t>BU:FG(P)</t>
  </si>
  <si>
    <t>BU:FGU(SG)</t>
  </si>
  <si>
    <t>ABVLow</t>
  </si>
  <si>
    <t>ABVHigh</t>
  </si>
  <si>
    <t>ABVAvg</t>
  </si>
  <si>
    <t>IBULow</t>
  </si>
  <si>
    <t>IBUHigh</t>
  </si>
  <si>
    <t>IBUAvg</t>
  </si>
  <si>
    <t>SRMLow</t>
  </si>
  <si>
    <t>SRMHigh</t>
  </si>
  <si>
    <t>SRMAvg</t>
  </si>
  <si>
    <t>OGLow</t>
  </si>
  <si>
    <t>OGHigh</t>
  </si>
  <si>
    <t>OGAvg</t>
  </si>
  <si>
    <t>PAvg</t>
  </si>
  <si>
    <t>FGLow</t>
  </si>
  <si>
    <t>FGHigh</t>
  </si>
  <si>
    <t>FGAvg</t>
  </si>
  <si>
    <t>RelativeBitterness</t>
  </si>
  <si>
    <t>RE(SG)</t>
  </si>
  <si>
    <t>RE(P)</t>
  </si>
  <si>
    <t>BU:RE(P)</t>
  </si>
  <si>
    <t>BU:REU(SG)</t>
  </si>
  <si>
    <t>BU:FG(SG)</t>
  </si>
  <si>
    <t>ADF(%)</t>
  </si>
  <si>
    <t>RDF(%)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</si>
</sst>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0"/>
    <numFmt numFmtId="167" formatCode="#,##0.0"/>
    <numFmt numFmtId="168" formatCode="0.0000"/>
  </numFmts>
  <fonts count="10" x14ac:knownFonts="1">
    <font>
      <sz val="12"/>
      <color theme="1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3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EFFBE"/>
        <bgColor rgb="FFBEFFBE"/>
      </patternFill>
    </fill>
    <fill>
      <patternFill patternType="solid">
        <fgColor rgb="FFA4FFA4"/>
        <bgColor rgb="FFA4FFA4"/>
      </patternFill>
    </fill>
    <fill>
      <patternFill patternType="solid">
        <fgColor rgb="FFADFFAD"/>
        <bgColor rgb="FFADFFAD"/>
      </patternFill>
    </fill>
    <fill>
      <patternFill patternType="solid">
        <fgColor rgb="FFFFEAEA"/>
        <bgColor rgb="FFFFEAEA"/>
      </patternFill>
    </fill>
    <fill>
      <patternFill patternType="solid">
        <fgColor rgb="FFFFDCDC"/>
        <bgColor rgb="FFFFDCDC"/>
      </patternFill>
    </fill>
    <fill>
      <patternFill patternType="solid">
        <fgColor rgb="FFFFE1E1"/>
        <bgColor rgb="FFFFE1E1"/>
      </patternFill>
    </fill>
    <fill>
      <patternFill patternType="solid">
        <fgColor rgb="FFFFEEEE"/>
        <bgColor rgb="FFFFEEEE"/>
      </patternFill>
    </fill>
    <fill>
      <patternFill patternType="solid">
        <fgColor rgb="FFF6FFF6"/>
        <bgColor rgb="FFF6FFF6"/>
      </patternFill>
    </fill>
    <fill>
      <patternFill patternType="solid">
        <fgColor rgb="FFFFF9F9"/>
        <bgColor rgb="FFFFF9F9"/>
      </patternFill>
    </fill>
    <fill>
      <patternFill patternType="solid">
        <fgColor rgb="FFC7FFC7"/>
        <bgColor rgb="FFC7FFC7"/>
      </patternFill>
    </fill>
    <fill>
      <patternFill patternType="solid">
        <fgColor rgb="FF9AFF9A"/>
        <bgColor rgb="FF9AFF9A"/>
      </patternFill>
    </fill>
    <fill>
      <patternFill patternType="solid">
        <fgColor rgb="FFA9FFA9"/>
        <bgColor rgb="FFA9FFA9"/>
      </patternFill>
    </fill>
    <fill>
      <patternFill patternType="solid">
        <fgColor rgb="FFACFFAC"/>
        <bgColor rgb="FFACFFAC"/>
      </patternFill>
    </fill>
    <fill>
      <patternFill patternType="solid">
        <fgColor rgb="FFDEFFDE"/>
        <bgColor rgb="FFDEFFDE"/>
      </patternFill>
    </fill>
    <fill>
      <patternFill patternType="solid">
        <fgColor rgb="FFD4FFD4"/>
        <bgColor rgb="FFD4FFD4"/>
      </patternFill>
    </fill>
    <fill>
      <patternFill patternType="solid">
        <fgColor rgb="FFD3FFD3"/>
        <bgColor rgb="FFD3FFD3"/>
      </patternFill>
    </fill>
    <fill>
      <patternFill patternType="solid">
        <fgColor rgb="FFFCFFFC"/>
        <bgColor rgb="FFFCFFFC"/>
      </patternFill>
    </fill>
    <fill>
      <patternFill patternType="solid">
        <fgColor rgb="FFFFA0A0"/>
        <bgColor rgb="FFFFA0A0"/>
      </patternFill>
    </fill>
    <fill>
      <patternFill patternType="solid">
        <fgColor rgb="FFFFA8A8"/>
        <bgColor rgb="FFFFA8A8"/>
      </patternFill>
    </fill>
    <fill>
      <patternFill patternType="solid">
        <fgColor rgb="FFC0FFC0"/>
        <bgColor rgb="FFC0FFC0"/>
      </patternFill>
    </fill>
    <fill>
      <patternFill patternType="solid">
        <fgColor rgb="FFFFB7B7"/>
        <bgColor rgb="FFFFB7B7"/>
      </patternFill>
    </fill>
    <fill>
      <patternFill patternType="solid">
        <fgColor rgb="FFFFB5B5"/>
        <bgColor rgb="FFFFB5B5"/>
      </patternFill>
    </fill>
    <fill>
      <patternFill patternType="solid">
        <fgColor rgb="FFFFC9C9"/>
        <bgColor rgb="FFFFC9C9"/>
      </patternFill>
    </fill>
    <fill>
      <patternFill patternType="solid">
        <fgColor rgb="FFFFCACA"/>
        <bgColor rgb="FFFFCACA"/>
      </patternFill>
    </fill>
    <fill>
      <patternFill patternType="solid">
        <fgColor rgb="FFFFE0E0"/>
        <bgColor rgb="FFFFE0E0"/>
      </patternFill>
    </fill>
    <fill>
      <patternFill patternType="solid">
        <fgColor rgb="FFF0FFF0"/>
        <bgColor rgb="FFF0FFF0"/>
      </patternFill>
    </fill>
    <fill>
      <patternFill patternType="solid">
        <fgColor rgb="FF9CFF9C"/>
        <bgColor rgb="FF9CFF9C"/>
      </patternFill>
    </fill>
    <fill>
      <patternFill patternType="solid">
        <fgColor rgb="FFFFFCFC"/>
        <bgColor rgb="FFFFFCFC"/>
      </patternFill>
    </fill>
    <fill>
      <patternFill patternType="solid">
        <fgColor rgb="FFFFF6F6"/>
        <bgColor rgb="FFFFF6F6"/>
      </patternFill>
    </fill>
    <fill>
      <patternFill patternType="solid">
        <fgColor rgb="FFA6FFA6"/>
        <bgColor rgb="FFA6FFA6"/>
      </patternFill>
    </fill>
    <fill>
      <patternFill patternType="solid">
        <fgColor rgb="FFDAFFDA"/>
        <bgColor rgb="FFDAFFDA"/>
      </patternFill>
    </fill>
    <fill>
      <patternFill patternType="solid">
        <fgColor rgb="FFF4FFF4"/>
        <bgColor rgb="FFF4FFF4"/>
      </patternFill>
    </fill>
    <fill>
      <patternFill patternType="solid">
        <fgColor rgb="FFC6FFC6"/>
        <bgColor rgb="FFC6FFC6"/>
      </patternFill>
    </fill>
    <fill>
      <patternFill patternType="solid">
        <fgColor rgb="FFC9FFC9"/>
        <bgColor rgb="FFC9FFC9"/>
      </patternFill>
    </fill>
    <fill>
      <patternFill patternType="solid">
        <fgColor rgb="FFFFC1C1"/>
        <bgColor rgb="FFFFC1C1"/>
      </patternFill>
    </fill>
    <fill>
      <patternFill patternType="solid">
        <fgColor rgb="FFFFE9E9"/>
        <bgColor rgb="FFFFE9E9"/>
      </patternFill>
    </fill>
    <fill>
      <patternFill patternType="solid">
        <fgColor rgb="FFBDFFBD"/>
        <bgColor rgb="FFBDFFBD"/>
      </patternFill>
    </fill>
    <fill>
      <patternFill patternType="solid">
        <fgColor rgb="FFFFD7D7"/>
        <bgColor rgb="FFFFD7D7"/>
      </patternFill>
    </fill>
    <fill>
      <patternFill patternType="solid">
        <fgColor rgb="FFFFE4E4"/>
        <bgColor rgb="FFFFE4E4"/>
      </patternFill>
    </fill>
    <fill>
      <patternFill patternType="solid">
        <fgColor rgb="FFFFFEFE"/>
        <bgColor rgb="FFFFFEFE"/>
      </patternFill>
    </fill>
    <fill>
      <patternFill patternType="solid">
        <fgColor rgb="FFFFF4F4"/>
        <bgColor rgb="FFFFF4F4"/>
      </patternFill>
    </fill>
    <fill>
      <patternFill patternType="solid">
        <fgColor rgb="FFFFF3F3"/>
        <bgColor rgb="FFFFF3F3"/>
      </patternFill>
    </fill>
    <fill>
      <patternFill patternType="solid">
        <fgColor rgb="FFEDFFED"/>
        <bgColor rgb="FFEDFFED"/>
      </patternFill>
    </fill>
    <fill>
      <patternFill patternType="solid">
        <fgColor rgb="FFE7FFE7"/>
        <bgColor rgb="FFE7FFE7"/>
      </patternFill>
    </fill>
    <fill>
      <patternFill patternType="solid">
        <fgColor rgb="FFD2FFD2"/>
        <bgColor rgb="FFD2FFD2"/>
      </patternFill>
    </fill>
    <fill>
      <patternFill patternType="solid">
        <fgColor rgb="FFD5FFD5"/>
        <bgColor rgb="FFD5FFD5"/>
      </patternFill>
    </fill>
    <fill>
      <patternFill patternType="solid">
        <fgColor rgb="FFFFFAFA"/>
        <bgColor rgb="FFFFFAFA"/>
      </patternFill>
    </fill>
    <fill>
      <patternFill patternType="solid">
        <fgColor rgb="FFFDFFFD"/>
        <bgColor rgb="FFFDFFFD"/>
      </patternFill>
    </fill>
    <fill>
      <patternFill patternType="solid">
        <fgColor rgb="FFD7FFD7"/>
        <bgColor rgb="FFD7FFD7"/>
      </patternFill>
    </fill>
    <fill>
      <patternFill patternType="solid">
        <fgColor rgb="FFFFF1F1"/>
        <bgColor rgb="FFFFF1F1"/>
      </patternFill>
    </fill>
    <fill>
      <patternFill patternType="solid">
        <fgColor rgb="FFFAFFFA"/>
        <bgColor rgb="FFFAFFFA"/>
      </patternFill>
    </fill>
    <fill>
      <patternFill patternType="solid">
        <fgColor rgb="FFEFFFEF"/>
        <bgColor rgb="FFEFFFEF"/>
      </patternFill>
    </fill>
    <fill>
      <patternFill patternType="solid">
        <fgColor rgb="FFFFDEDE"/>
        <bgColor rgb="FFFFDEDE"/>
      </patternFill>
    </fill>
    <fill>
      <patternFill patternType="solid">
        <fgColor rgb="FFFFE3E3"/>
        <bgColor rgb="FFFFE3E3"/>
      </patternFill>
    </fill>
    <fill>
      <patternFill patternType="solid">
        <fgColor rgb="FFFFFFFF"/>
        <bgColor rgb="FFFFFFFF"/>
      </patternFill>
    </fill>
    <fill>
      <patternFill patternType="solid">
        <fgColor rgb="FFEBFFEB"/>
        <bgColor rgb="FFEBFFEB"/>
      </patternFill>
    </fill>
    <fill>
      <patternFill patternType="solid">
        <fgColor rgb="FFFFEBEB"/>
        <bgColor rgb="FFFFEBEB"/>
      </patternFill>
    </fill>
    <fill>
      <patternFill patternType="solid">
        <fgColor rgb="FFFFF7F7"/>
        <bgColor rgb="FFFFF7F7"/>
      </patternFill>
    </fill>
    <fill>
      <patternFill patternType="solid">
        <fgColor rgb="FFFFF8F8"/>
        <bgColor rgb="FFFFF8F8"/>
      </patternFill>
    </fill>
    <fill>
      <patternFill patternType="solid">
        <fgColor rgb="FFFF3E3E"/>
        <bgColor rgb="FFFF3E3E"/>
      </patternFill>
    </fill>
    <fill>
      <patternFill patternType="solid">
        <fgColor rgb="FFFF4646"/>
        <bgColor rgb="FFFF4646"/>
      </patternFill>
    </fill>
    <fill>
      <patternFill patternType="solid">
        <fgColor rgb="FFFF4343"/>
        <bgColor rgb="FFFF4343"/>
      </patternFill>
    </fill>
    <fill>
      <patternFill patternType="solid">
        <fgColor rgb="FFFF3F3F"/>
        <bgColor rgb="FFFF3F3F"/>
      </patternFill>
    </fill>
    <fill>
      <patternFill patternType="solid">
        <fgColor rgb="FFFF4040"/>
        <bgColor rgb="FFFF4040"/>
      </patternFill>
    </fill>
    <fill>
      <patternFill patternType="solid">
        <fgColor rgb="FFFFEDED"/>
        <bgColor rgb="FFFFEDED"/>
      </patternFill>
    </fill>
    <fill>
      <patternFill patternType="solid">
        <fgColor rgb="FFFF0000"/>
        <bgColor rgb="FFFF0000"/>
      </patternFill>
    </fill>
    <fill>
      <patternFill patternType="solid">
        <fgColor rgb="FFFF2727"/>
        <bgColor rgb="FFFF2727"/>
      </patternFill>
    </fill>
    <fill>
      <patternFill patternType="solid">
        <fgColor rgb="FFFF6060"/>
        <bgColor rgb="FFFF6060"/>
      </patternFill>
    </fill>
    <fill>
      <patternFill patternType="solid">
        <fgColor rgb="FFFF6969"/>
        <bgColor rgb="FFFF6969"/>
      </patternFill>
    </fill>
    <fill>
      <patternFill patternType="solid">
        <fgColor rgb="FFFF5D5D"/>
        <bgColor rgb="FFFF5D5D"/>
      </patternFill>
    </fill>
    <fill>
      <patternFill patternType="solid">
        <fgColor rgb="FFFF5C5C"/>
        <bgColor rgb="FFFF5C5C"/>
      </patternFill>
    </fill>
    <fill>
      <patternFill patternType="solid">
        <fgColor rgb="FFFFACAC"/>
        <bgColor rgb="FFFFACAC"/>
      </patternFill>
    </fill>
    <fill>
      <patternFill patternType="solid">
        <fgColor rgb="FFFF3B3B"/>
        <bgColor rgb="FFFF3B3B"/>
      </patternFill>
    </fill>
    <fill>
      <patternFill patternType="solid">
        <fgColor rgb="FFFF3D3D"/>
        <bgColor rgb="FFFF3D3D"/>
      </patternFill>
    </fill>
    <fill>
      <patternFill patternType="solid">
        <fgColor rgb="FFFFBABA"/>
        <bgColor rgb="FFFFBABA"/>
      </patternFill>
    </fill>
    <fill>
      <patternFill patternType="solid">
        <fgColor rgb="FFFFBFBF"/>
        <bgColor rgb="FFFFBFBF"/>
      </patternFill>
    </fill>
    <fill>
      <patternFill patternType="solid">
        <fgColor rgb="FFFFCFCF"/>
        <bgColor rgb="FFFFCFCF"/>
      </patternFill>
    </fill>
    <fill>
      <patternFill patternType="solid">
        <fgColor rgb="FFFFD2D2"/>
        <bgColor rgb="FFFFD2D2"/>
      </patternFill>
    </fill>
    <fill>
      <patternFill patternType="solid">
        <fgColor rgb="FFCBFFCB"/>
        <bgColor rgb="FFCBFFCB"/>
      </patternFill>
    </fill>
    <fill>
      <patternFill patternType="solid">
        <fgColor rgb="FFB4FFB4"/>
        <bgColor rgb="FFB4FFB4"/>
      </patternFill>
    </fill>
    <fill>
      <patternFill patternType="solid">
        <fgColor rgb="FFFF9696"/>
        <bgColor rgb="FFFF9696"/>
      </patternFill>
    </fill>
    <fill>
      <patternFill patternType="solid">
        <fgColor rgb="FFFF3838"/>
        <bgColor rgb="FFFF3838"/>
      </patternFill>
    </fill>
    <fill>
      <patternFill patternType="solid">
        <fgColor rgb="FFFF6565"/>
        <bgColor rgb="FFFF6565"/>
      </patternFill>
    </fill>
    <fill>
      <patternFill patternType="solid">
        <fgColor rgb="FFE2FFE2"/>
        <bgColor rgb="FFE2FFE2"/>
      </patternFill>
    </fill>
    <fill>
      <patternFill patternType="solid">
        <fgColor rgb="FFDCFFDC"/>
        <bgColor rgb="FFDCFFDC"/>
      </patternFill>
    </fill>
    <fill>
      <patternFill patternType="solid">
        <fgColor rgb="FFD8FFD8"/>
        <bgColor rgb="FFD8FFD8"/>
      </patternFill>
    </fill>
    <fill>
      <patternFill patternType="solid">
        <fgColor rgb="FFF3FFF3"/>
        <bgColor rgb="FFF3FFF3"/>
      </patternFill>
    </fill>
    <fill>
      <patternFill patternType="solid">
        <fgColor rgb="FFD0FFD0"/>
        <bgColor rgb="FFD0FFD0"/>
      </patternFill>
    </fill>
    <fill>
      <patternFill patternType="solid">
        <fgColor rgb="FFCAFFCA"/>
        <bgColor rgb="FFCAFFCA"/>
      </patternFill>
    </fill>
    <fill>
      <patternFill patternType="solid">
        <fgColor rgb="FFBFFFBF"/>
        <bgColor rgb="FFBFFFBF"/>
      </patternFill>
    </fill>
    <fill>
      <patternFill patternType="solid">
        <fgColor rgb="FFB1FFB1"/>
        <bgColor rgb="FFB1FFB1"/>
      </patternFill>
    </fill>
    <fill>
      <patternFill patternType="solid">
        <fgColor rgb="FFFFE5E5"/>
        <bgColor rgb="FFFFE5E5"/>
      </patternFill>
    </fill>
    <fill>
      <patternFill patternType="solid">
        <fgColor rgb="FFFFE2E2"/>
        <bgColor rgb="FFFFE2E2"/>
      </patternFill>
    </fill>
    <fill>
      <patternFill patternType="solid">
        <fgColor rgb="FFFF8686"/>
        <bgColor rgb="FFFF8686"/>
      </patternFill>
    </fill>
    <fill>
      <patternFill patternType="solid">
        <fgColor rgb="FFFF9D9D"/>
        <bgColor rgb="FFFF9D9D"/>
      </patternFill>
    </fill>
    <fill>
      <patternFill patternType="solid">
        <fgColor rgb="FF85FF85"/>
        <bgColor rgb="FF85FF85"/>
      </patternFill>
    </fill>
    <fill>
      <patternFill patternType="solid">
        <fgColor rgb="FFC1FFC1"/>
        <bgColor rgb="FFC1FFC1"/>
      </patternFill>
    </fill>
    <fill>
      <patternFill patternType="solid">
        <fgColor rgb="FFFFC5C5"/>
        <bgColor rgb="FFFFC5C5"/>
      </patternFill>
    </fill>
    <fill>
      <patternFill patternType="solid">
        <fgColor rgb="FFFFDBDB"/>
        <bgColor rgb="FFFFDBDB"/>
      </patternFill>
    </fill>
    <fill>
      <patternFill patternType="solid">
        <fgColor rgb="FFFFD8D8"/>
        <bgColor rgb="FFFFD8D8"/>
      </patternFill>
    </fill>
    <fill>
      <patternFill patternType="solid">
        <fgColor rgb="FFFFB1B1"/>
        <bgColor rgb="FFFFB1B1"/>
      </patternFill>
    </fill>
    <fill>
      <patternFill patternType="solid">
        <fgColor rgb="FFFF7D7D"/>
        <bgColor rgb="FFFF7D7D"/>
      </patternFill>
    </fill>
    <fill>
      <patternFill patternType="solid">
        <fgColor rgb="FFFF7878"/>
        <bgColor rgb="FFFF7878"/>
      </patternFill>
    </fill>
    <fill>
      <patternFill patternType="solid">
        <fgColor rgb="FFF9FFF9"/>
        <bgColor rgb="FFF9FFF9"/>
      </patternFill>
    </fill>
    <fill>
      <patternFill patternType="solid">
        <fgColor rgb="FFF5FFF5"/>
        <bgColor rgb="FFF5FFF5"/>
      </patternFill>
    </fill>
    <fill>
      <patternFill patternType="solid">
        <fgColor rgb="FFFF7575"/>
        <bgColor rgb="FFFF7575"/>
      </patternFill>
    </fill>
    <fill>
      <patternFill patternType="solid">
        <fgColor rgb="FFFF7474"/>
        <bgColor rgb="FFFF7474"/>
      </patternFill>
    </fill>
    <fill>
      <patternFill patternType="solid">
        <fgColor rgb="FFFF6E6E"/>
        <bgColor rgb="FFFF6E6E"/>
      </patternFill>
    </fill>
    <fill>
      <patternFill patternType="solid">
        <fgColor rgb="FFFF9595"/>
        <bgColor rgb="FFFF9595"/>
      </patternFill>
    </fill>
    <fill>
      <patternFill patternType="solid">
        <fgColor rgb="FF95FF95"/>
        <bgColor rgb="FF95FF95"/>
      </patternFill>
    </fill>
    <fill>
      <patternFill patternType="solid">
        <fgColor rgb="FFA0FFA0"/>
        <bgColor rgb="FFA0FFA0"/>
      </patternFill>
    </fill>
    <fill>
      <patternFill patternType="solid">
        <fgColor rgb="FF5CFF5C"/>
        <bgColor rgb="FF5CFF5C"/>
      </patternFill>
    </fill>
    <fill>
      <patternFill patternType="solid">
        <fgColor rgb="FF52FF52"/>
        <bgColor rgb="FF52FF52"/>
      </patternFill>
    </fill>
    <fill>
      <patternFill patternType="solid">
        <fgColor rgb="FF4FFF4F"/>
        <bgColor rgb="FF4FFF4F"/>
      </patternFill>
    </fill>
    <fill>
      <patternFill patternType="solid">
        <fgColor rgb="FF00FF00"/>
        <bgColor rgb="FF00FF00"/>
      </patternFill>
    </fill>
    <fill>
      <patternFill patternType="solid">
        <fgColor rgb="FF11FF11"/>
        <bgColor rgb="FF11FF11"/>
      </patternFill>
    </fill>
    <fill>
      <patternFill patternType="solid">
        <fgColor rgb="FF0BFF0B"/>
        <bgColor rgb="FF0BFF0B"/>
      </patternFill>
    </fill>
    <fill>
      <patternFill patternType="solid">
        <fgColor rgb="FF9BFF9B"/>
        <bgColor rgb="FF9BFF9B"/>
      </patternFill>
    </fill>
    <fill>
      <patternFill patternType="solid">
        <fgColor rgb="FF8AFF8A"/>
        <bgColor rgb="FF8AFF8A"/>
      </patternFill>
    </fill>
    <fill>
      <patternFill patternType="solid">
        <fgColor rgb="FF8DFF8D"/>
        <bgColor rgb="FF8DFF8D"/>
      </patternFill>
    </fill>
    <fill>
      <patternFill patternType="solid">
        <fgColor rgb="FF90FF90"/>
        <bgColor rgb="FF90FF90"/>
      </patternFill>
    </fill>
    <fill>
      <patternFill patternType="solid">
        <fgColor rgb="FF94FF94"/>
        <bgColor rgb="FF94FF94"/>
      </patternFill>
    </fill>
    <fill>
      <patternFill patternType="solid">
        <fgColor rgb="FF6AFF6A"/>
        <bgColor rgb="FF6AFF6A"/>
      </patternFill>
    </fill>
    <fill>
      <patternFill patternType="solid">
        <fgColor rgb="FF69FF69"/>
        <bgColor rgb="FF69FF69"/>
      </patternFill>
    </fill>
    <fill>
      <patternFill patternType="solid">
        <fgColor rgb="FFFF9191"/>
        <bgColor rgb="FFFF9191"/>
      </patternFill>
    </fill>
    <fill>
      <patternFill patternType="solid">
        <fgColor rgb="FF6EFF6E"/>
        <bgColor rgb="FF6EFF6E"/>
      </patternFill>
    </fill>
    <fill>
      <patternFill patternType="solid">
        <fgColor rgb="FF7DFF7D"/>
        <bgColor rgb="FF7DFF7D"/>
      </patternFill>
    </fill>
    <fill>
      <patternFill patternType="solid">
        <fgColor rgb="FF6FFF6F"/>
        <bgColor rgb="FF6FFF6F"/>
      </patternFill>
    </fill>
    <fill>
      <patternFill patternType="solid">
        <fgColor rgb="FF91FF91"/>
        <bgColor rgb="FF91FF91"/>
      </patternFill>
    </fill>
    <fill>
      <patternFill patternType="solid">
        <fgColor rgb="FF86FF86"/>
        <bgColor rgb="FF86FF86"/>
      </patternFill>
    </fill>
    <fill>
      <patternFill patternType="solid">
        <fgColor rgb="FFB6FFB6"/>
        <bgColor rgb="FFB6FFB6"/>
      </patternFill>
    </fill>
    <fill>
      <patternFill patternType="solid">
        <fgColor rgb="FFA8FFA8"/>
        <bgColor rgb="FFA8FFA8"/>
      </patternFill>
    </fill>
    <fill>
      <patternFill patternType="solid">
        <fgColor rgb="FF50FF50"/>
        <bgColor rgb="FF50FF50"/>
      </patternFill>
    </fill>
    <fill>
      <patternFill patternType="solid">
        <fgColor rgb="FF28FF28"/>
        <bgColor rgb="FF28FF28"/>
      </patternFill>
    </fill>
    <fill>
      <patternFill patternType="solid">
        <fgColor rgb="FF47FF47"/>
        <bgColor rgb="FF47FF47"/>
      </patternFill>
    </fill>
    <fill>
      <patternFill patternType="solid">
        <fgColor rgb="FF37FF37"/>
        <bgColor rgb="FF37FF37"/>
      </patternFill>
    </fill>
    <fill>
      <patternFill patternType="solid">
        <fgColor rgb="FF20FF20"/>
        <bgColor rgb="FF20FF20"/>
      </patternFill>
    </fill>
    <fill>
      <patternFill patternType="solid">
        <fgColor rgb="FF31FF31"/>
        <bgColor rgb="FF31FF31"/>
      </patternFill>
    </fill>
    <fill>
      <patternFill patternType="solid">
        <fgColor rgb="FF16FF16"/>
        <bgColor rgb="FF16FF16"/>
      </patternFill>
    </fill>
    <fill>
      <patternFill patternType="solid">
        <fgColor rgb="FF3DFF3D"/>
        <bgColor rgb="FF3DFF3D"/>
      </patternFill>
    </fill>
    <fill>
      <patternFill patternType="solid">
        <fgColor rgb="FF25FF25"/>
        <bgColor rgb="FF25FF25"/>
      </patternFill>
    </fill>
    <fill>
      <patternFill patternType="solid">
        <fgColor rgb="FF26FF26"/>
        <bgColor rgb="FF26FF26"/>
      </patternFill>
    </fill>
    <fill>
      <patternFill patternType="solid">
        <fgColor rgb="FFFF2929"/>
        <bgColor rgb="FFFF2929"/>
      </patternFill>
    </fill>
    <fill>
      <patternFill patternType="solid">
        <fgColor rgb="FF71FF71"/>
        <bgColor rgb="FF71FF71"/>
      </patternFill>
    </fill>
    <fill>
      <patternFill patternType="solid">
        <fgColor rgb="FFB9FFB9"/>
        <bgColor rgb="FFB9FFB9"/>
      </patternFill>
    </fill>
    <fill>
      <patternFill patternType="solid">
        <fgColor rgb="FFFFCECE"/>
        <bgColor rgb="FFFFCECE"/>
      </patternFill>
    </fill>
    <fill>
      <patternFill patternType="solid">
        <fgColor rgb="FF32FF32"/>
        <bgColor rgb="FF32FF32"/>
      </patternFill>
    </fill>
    <fill>
      <patternFill patternType="solid">
        <fgColor rgb="FFFFD6D6"/>
        <bgColor rgb="FFFFD6D6"/>
      </patternFill>
    </fill>
    <fill>
      <patternFill patternType="solid">
        <fgColor rgb="FF64FF64"/>
        <bgColor rgb="FF64FF64"/>
      </patternFill>
    </fill>
    <fill>
      <patternFill patternType="solid">
        <fgColor rgb="FF7BFF7B"/>
        <bgColor rgb="FF7BFF7B"/>
      </patternFill>
    </fill>
    <fill>
      <patternFill patternType="solid">
        <fgColor rgb="FF73FF73"/>
        <bgColor rgb="FF73FF73"/>
      </patternFill>
    </fill>
    <fill>
      <patternFill patternType="solid">
        <fgColor rgb="FFFFA7A7"/>
        <bgColor rgb="FFFFA7A7"/>
      </patternFill>
    </fill>
    <fill>
      <patternFill patternType="solid">
        <fgColor rgb="FFFFC0C0"/>
        <bgColor rgb="FFFFC0C0"/>
      </patternFill>
    </fill>
    <fill>
      <patternFill patternType="solid">
        <fgColor rgb="FFFFD5D5"/>
        <bgColor rgb="FFFFD5D5"/>
      </patternFill>
    </fill>
    <fill>
      <patternFill patternType="solid">
        <fgColor rgb="FFFF6464"/>
        <bgColor rgb="FFFF6464"/>
      </patternFill>
    </fill>
    <fill>
      <patternFill patternType="solid">
        <fgColor rgb="FFFF2F2F"/>
        <bgColor rgb="FFFF2F2F"/>
      </patternFill>
    </fill>
    <fill>
      <patternFill patternType="solid">
        <fgColor rgb="FFFFE7E7"/>
        <bgColor rgb="FFFFE7E7"/>
      </patternFill>
    </fill>
    <fill>
      <patternFill patternType="solid">
        <fgColor rgb="FFFFD9D9"/>
        <bgColor rgb="FFFFD9D9"/>
      </patternFill>
    </fill>
    <fill>
      <patternFill patternType="solid">
        <fgColor rgb="FFFFDADA"/>
        <bgColor rgb="FFFFDADA"/>
      </patternFill>
    </fill>
    <fill>
      <patternFill patternType="solid">
        <fgColor rgb="FFFFFDFD"/>
        <bgColor rgb="FFFFFDFD"/>
      </patternFill>
    </fill>
    <fill>
      <patternFill patternType="solid">
        <fgColor rgb="FFFFFBFB"/>
        <bgColor rgb="FFFFFBFB"/>
      </patternFill>
    </fill>
    <fill>
      <patternFill patternType="solid">
        <fgColor rgb="FFFF8D8D"/>
        <bgColor rgb="FFFF8D8D"/>
      </patternFill>
    </fill>
    <fill>
      <patternFill patternType="solid">
        <fgColor rgb="FFFFBDBD"/>
        <bgColor rgb="FFFFBDBD"/>
      </patternFill>
    </fill>
    <fill>
      <patternFill patternType="solid">
        <fgColor rgb="FFFF7A7A"/>
        <bgColor rgb="FFFF7A7A"/>
      </patternFill>
    </fill>
    <fill>
      <patternFill patternType="solid">
        <fgColor rgb="FFFF8F8F"/>
        <bgColor rgb="FFFF8F8F"/>
      </patternFill>
    </fill>
    <fill>
      <patternFill patternType="solid">
        <fgColor rgb="FFFFD1D1"/>
        <bgColor rgb="FFFFD1D1"/>
      </patternFill>
    </fill>
    <fill>
      <patternFill patternType="solid">
        <fgColor rgb="FFFFA6A6"/>
        <bgColor rgb="FFFFA6A6"/>
      </patternFill>
    </fill>
    <fill>
      <patternFill patternType="solid">
        <fgColor rgb="FFFFC7C7"/>
        <bgColor rgb="FFFFC7C7"/>
      </patternFill>
    </fill>
    <fill>
      <patternFill patternType="solid">
        <fgColor rgb="FFFFC8C8"/>
        <bgColor rgb="FFFFC8C8"/>
      </patternFill>
    </fill>
    <fill>
      <patternFill patternType="solid">
        <fgColor rgb="FFFFA9A9"/>
        <bgColor rgb="FFFFA9A9"/>
      </patternFill>
    </fill>
    <fill>
      <patternFill patternType="solid">
        <fgColor rgb="FFFF9797"/>
        <bgColor rgb="FFFF9797"/>
      </patternFill>
    </fill>
    <fill>
      <patternFill patternType="solid">
        <fgColor rgb="FFF1FFF1"/>
        <bgColor rgb="FFF1FFF1"/>
      </patternFill>
    </fill>
    <fill>
      <patternFill patternType="solid">
        <fgColor rgb="FFFF9393"/>
        <bgColor rgb="FFFF9393"/>
      </patternFill>
    </fill>
    <fill>
      <patternFill patternType="solid">
        <fgColor rgb="FFFF8E8E"/>
        <bgColor rgb="FFFF8E8E"/>
      </patternFill>
    </fill>
    <fill>
      <patternFill patternType="solid">
        <fgColor rgb="FFFF8B8B"/>
        <bgColor rgb="FFFF8B8B"/>
      </patternFill>
    </fill>
    <fill>
      <patternFill patternType="solid">
        <fgColor rgb="FFFF9B9B"/>
        <bgColor rgb="FFFF9B9B"/>
      </patternFill>
    </fill>
    <fill>
      <patternFill patternType="solid">
        <fgColor rgb="FFD9FFD9"/>
        <bgColor rgb="FFD9FFD9"/>
      </patternFill>
    </fill>
    <fill>
      <patternFill patternType="solid">
        <fgColor rgb="FFFF5151"/>
        <bgColor rgb="FFFF5151"/>
      </patternFill>
    </fill>
    <fill>
      <patternFill patternType="solid">
        <fgColor rgb="FFFF8282"/>
        <bgColor rgb="FFFF8282"/>
      </patternFill>
    </fill>
    <fill>
      <patternFill patternType="solid">
        <fgColor rgb="FFFF8383"/>
        <bgColor rgb="FFFF8383"/>
      </patternFill>
    </fill>
    <fill>
      <patternFill patternType="solid">
        <fgColor rgb="FFFFABAB"/>
        <bgColor rgb="FFFFABAB"/>
      </patternFill>
    </fill>
    <fill>
      <patternFill patternType="solid">
        <fgColor rgb="FFFF4242"/>
        <bgColor rgb="FFFF4242"/>
      </patternFill>
    </fill>
    <fill>
      <patternFill patternType="solid">
        <fgColor rgb="FFAEFFAE"/>
        <bgColor rgb="FFAEFFAE"/>
      </patternFill>
    </fill>
    <fill>
      <patternFill patternType="solid">
        <fgColor rgb="FF21FF21"/>
        <bgColor rgb="FF21FF21"/>
      </patternFill>
    </fill>
    <fill>
      <patternFill patternType="solid">
        <fgColor rgb="FF34FF34"/>
        <bgColor rgb="FF34FF34"/>
      </patternFill>
    </fill>
    <fill>
      <patternFill patternType="solid">
        <fgColor rgb="FF2EFF2E"/>
        <bgColor rgb="FF2EFF2E"/>
      </patternFill>
    </fill>
    <fill>
      <patternFill patternType="solid">
        <fgColor rgb="FFA5FFA5"/>
        <bgColor rgb="FFA5FFA5"/>
      </patternFill>
    </fill>
    <fill>
      <patternFill patternType="solid">
        <fgColor rgb="FFC5FFC5"/>
        <bgColor rgb="FFC5FFC5"/>
      </patternFill>
    </fill>
    <fill>
      <patternFill patternType="solid">
        <fgColor rgb="FFDBFFDB"/>
        <bgColor rgb="FFDBFFDB"/>
      </patternFill>
    </fill>
    <fill>
      <patternFill patternType="solid">
        <fgColor rgb="FFB5FFB5"/>
        <bgColor rgb="FFB5FFB5"/>
      </patternFill>
    </fill>
    <fill>
      <patternFill patternType="solid">
        <fgColor rgb="FFDDFFDD"/>
        <bgColor rgb="FFDDFFDD"/>
      </patternFill>
    </fill>
    <fill>
      <patternFill patternType="solid">
        <fgColor rgb="FFCFFFCF"/>
        <bgColor rgb="FFCFFFCF"/>
      </patternFill>
    </fill>
    <fill>
      <patternFill patternType="solid">
        <fgColor rgb="FFAFFFAF"/>
        <bgColor rgb="FFAFFFAF"/>
      </patternFill>
    </fill>
    <fill>
      <patternFill patternType="solid">
        <fgColor rgb="FFE0FFE0"/>
        <bgColor rgb="FFE0FFE0"/>
      </patternFill>
    </fill>
    <fill>
      <patternFill patternType="solid">
        <fgColor rgb="FF42FF42"/>
        <bgColor rgb="FF42FF42"/>
      </patternFill>
    </fill>
    <fill>
      <patternFill patternType="solid">
        <fgColor rgb="FF46FF46"/>
        <bgColor rgb="FF46FF46"/>
      </patternFill>
    </fill>
    <fill>
      <patternFill patternType="solid">
        <fgColor rgb="FF45FF45"/>
        <bgColor rgb="FF45FF45"/>
      </patternFill>
    </fill>
    <fill>
      <patternFill patternType="solid">
        <fgColor rgb="FF84FF84"/>
        <bgColor rgb="FF84FF84"/>
      </patternFill>
    </fill>
    <fill>
      <patternFill patternType="solid">
        <fgColor rgb="FF87FF87"/>
        <bgColor rgb="FF87FF87"/>
      </patternFill>
    </fill>
    <fill>
      <patternFill patternType="solid">
        <fgColor rgb="FF4AFF4A"/>
        <bgColor rgb="FF4AFF4A"/>
      </patternFill>
    </fill>
    <fill>
      <patternFill patternType="solid">
        <fgColor rgb="FF35FF35"/>
        <bgColor rgb="FF35FF35"/>
      </patternFill>
    </fill>
    <fill>
      <patternFill patternType="solid">
        <fgColor rgb="FF49FF49"/>
        <bgColor rgb="FF49FF49"/>
      </patternFill>
    </fill>
    <fill>
      <patternFill patternType="solid">
        <fgColor rgb="FF48FF48"/>
        <bgColor rgb="FF48FF48"/>
      </patternFill>
    </fill>
    <fill>
      <patternFill patternType="solid">
        <fgColor rgb="FFFFA5A5"/>
        <bgColor rgb="FFFFA5A5"/>
      </patternFill>
    </fill>
    <fill>
      <patternFill patternType="solid">
        <fgColor rgb="FFFFA3A3"/>
        <bgColor rgb="FFFFA3A3"/>
      </patternFill>
    </fill>
    <fill>
      <patternFill patternType="solid">
        <fgColor rgb="FFFF5454"/>
        <bgColor rgb="FFFF5454"/>
      </patternFill>
    </fill>
    <fill>
      <patternFill patternType="solid">
        <fgColor rgb="FFE3FFE3"/>
        <bgColor rgb="FFE3FFE3"/>
      </patternFill>
    </fill>
    <fill>
      <patternFill patternType="solid">
        <fgColor rgb="FFFF9E9E"/>
        <bgColor rgb="FFFF9E9E"/>
      </patternFill>
    </fill>
    <fill>
      <patternFill patternType="solid">
        <fgColor rgb="FFFFA2A2"/>
        <bgColor rgb="FFFFA2A2"/>
      </patternFill>
    </fill>
    <fill>
      <patternFill patternType="solid">
        <fgColor rgb="FFFF7171"/>
        <bgColor rgb="FFFF7171"/>
      </patternFill>
    </fill>
    <fill>
      <patternFill patternType="solid">
        <fgColor rgb="FFFF8888"/>
        <bgColor rgb="FFFF8888"/>
      </patternFill>
    </fill>
    <fill>
      <patternFill patternType="solid">
        <fgColor rgb="FFFFA4A4"/>
        <bgColor rgb="FFFFA4A4"/>
      </patternFill>
    </fill>
    <fill>
      <patternFill patternType="solid">
        <fgColor rgb="FFFF9494"/>
        <bgColor rgb="FFFF9494"/>
      </patternFill>
    </fill>
    <fill>
      <patternFill patternType="solid">
        <fgColor rgb="FFFF9090"/>
        <bgColor rgb="FFFF9090"/>
      </patternFill>
    </fill>
    <fill>
      <patternFill patternType="solid">
        <fgColor rgb="FFFF8C8C"/>
        <bgColor rgb="FFFF8C8C"/>
      </patternFill>
    </fill>
    <fill>
      <patternFill patternType="solid">
        <fgColor rgb="FFA7FFA7"/>
        <bgColor rgb="FFA7FFA7"/>
      </patternFill>
    </fill>
    <fill>
      <patternFill patternType="solid">
        <fgColor rgb="FFA1FFA1"/>
        <bgColor rgb="FFA1FFA1"/>
      </patternFill>
    </fill>
    <fill>
      <patternFill patternType="solid">
        <fgColor rgb="FF8FFF8F"/>
        <bgColor rgb="FF8FFF8F"/>
      </patternFill>
    </fill>
    <fill>
      <patternFill patternType="solid">
        <fgColor rgb="FF78FF78"/>
        <bgColor rgb="FF78FF78"/>
      </patternFill>
    </fill>
    <fill>
      <patternFill patternType="solid">
        <fgColor rgb="FFF7FFF7"/>
        <bgColor rgb="FFF7FFF7"/>
      </patternFill>
    </fill>
    <fill>
      <patternFill patternType="solid">
        <fgColor rgb="FFFFBCBC"/>
        <bgColor rgb="FFFFBCBC"/>
      </patternFill>
    </fill>
    <fill>
      <patternFill patternType="solid">
        <fgColor rgb="FF97FF97"/>
        <bgColor rgb="FF97FF97"/>
      </patternFill>
    </fill>
    <fill>
      <patternFill patternType="solid">
        <fgColor rgb="FFFFCBCB"/>
        <bgColor rgb="FFFFCBCB"/>
      </patternFill>
    </fill>
    <fill>
      <patternFill patternType="solid">
        <fgColor rgb="FFFF4E4E"/>
        <bgColor rgb="FFFF4E4E"/>
      </patternFill>
    </fill>
    <fill>
      <patternFill patternType="solid">
        <fgColor rgb="FFFF2C2C"/>
        <bgColor rgb="FFFF2C2C"/>
      </patternFill>
    </fill>
    <fill>
      <patternFill patternType="solid">
        <fgColor rgb="FFFF2A2A"/>
        <bgColor rgb="FFFF2A2A"/>
      </patternFill>
    </fill>
    <fill>
      <patternFill patternType="solid">
        <fgColor rgb="FFFFC6C6"/>
        <bgColor rgb="FFFFC6C6"/>
      </patternFill>
    </fill>
    <fill>
      <patternFill patternType="solid">
        <fgColor rgb="FFFF8989"/>
        <bgColor rgb="FFFF8989"/>
      </patternFill>
    </fill>
    <fill>
      <patternFill patternType="solid">
        <fgColor rgb="FF8EFF8E"/>
        <bgColor rgb="FF8EFF8E"/>
      </patternFill>
    </fill>
    <fill>
      <patternFill patternType="solid">
        <fgColor rgb="FF88FF88"/>
        <bgColor rgb="FF88FF88"/>
      </patternFill>
    </fill>
    <fill>
      <patternFill patternType="solid">
        <fgColor rgb="FFDFFFDF"/>
        <bgColor rgb="FFDFFFDF"/>
      </patternFill>
    </fill>
    <fill>
      <patternFill patternType="solid">
        <fgColor rgb="FFFFD4D4"/>
        <bgColor rgb="FFFFD4D4"/>
      </patternFill>
    </fill>
    <fill>
      <patternFill patternType="solid">
        <fgColor rgb="FF8BFF8B"/>
        <bgColor rgb="FF8BFF8B"/>
      </patternFill>
    </fill>
    <fill>
      <patternFill patternType="solid">
        <fgColor rgb="FF70FF70"/>
        <bgColor rgb="FF70FF70"/>
      </patternFill>
    </fill>
    <fill>
      <patternFill patternType="solid">
        <fgColor rgb="FF79FF79"/>
        <bgColor rgb="FF79FF79"/>
      </patternFill>
    </fill>
    <fill>
      <patternFill patternType="solid">
        <fgColor rgb="FF77FF77"/>
        <bgColor rgb="FF77FF77"/>
      </patternFill>
    </fill>
    <fill>
      <patternFill patternType="solid">
        <fgColor rgb="FF92FF92"/>
        <bgColor rgb="FF92FF92"/>
      </patternFill>
    </fill>
    <fill>
      <patternFill patternType="solid">
        <fgColor rgb="FFFF5E5E"/>
        <bgColor rgb="FFFF5E5E"/>
      </patternFill>
    </fill>
    <fill>
      <patternFill patternType="solid">
        <fgColor rgb="FFFF7B7B"/>
        <bgColor rgb="FFFF7B7B"/>
      </patternFill>
    </fill>
    <fill>
      <patternFill patternType="solid">
        <fgColor rgb="FFFEFFFE"/>
        <bgColor rgb="FFFEFFFE"/>
      </patternFill>
    </fill>
    <fill>
      <patternFill patternType="solid">
        <fgColor rgb="FFEAFFEA"/>
        <bgColor rgb="FFEAFFEA"/>
      </patternFill>
    </fill>
    <fill>
      <patternFill patternType="solid">
        <fgColor rgb="FFFF5252"/>
        <bgColor rgb="FFFF5252"/>
      </patternFill>
    </fill>
    <fill>
      <patternFill patternType="solid">
        <fgColor rgb="FFFF6767"/>
        <bgColor rgb="FFFF6767"/>
      </patternFill>
    </fill>
    <fill>
      <patternFill patternType="solid">
        <fgColor rgb="FFFF6C6C"/>
        <bgColor rgb="FFFF6C6C"/>
      </patternFill>
    </fill>
    <fill>
      <patternFill patternType="solid">
        <fgColor rgb="FFC4FFC4"/>
        <bgColor rgb="FFC4FFC4"/>
      </patternFill>
    </fill>
    <fill>
      <patternFill patternType="solid">
        <fgColor rgb="FFFFF2F2"/>
        <bgColor rgb="FFFFF2F2"/>
      </patternFill>
    </fill>
    <fill>
      <patternFill patternType="solid">
        <fgColor rgb="FFC2FFC2"/>
        <bgColor rgb="FFC2FFC2"/>
      </patternFill>
    </fill>
    <fill>
      <patternFill patternType="solid">
        <fgColor rgb="FFC8FFC8"/>
        <bgColor rgb="FFC8FFC8"/>
      </patternFill>
    </fill>
    <fill>
      <patternFill patternType="solid">
        <fgColor rgb="FFC3FFC3"/>
        <bgColor rgb="FFC3FFC3"/>
      </patternFill>
    </fill>
    <fill>
      <patternFill patternType="solid">
        <fgColor rgb="FFEEFFEE"/>
        <bgColor rgb="FFEEFFEE"/>
      </patternFill>
    </fill>
    <fill>
      <patternFill patternType="solid">
        <fgColor rgb="FFE4FFE4"/>
        <bgColor rgb="FFE4FFE4"/>
      </patternFill>
    </fill>
    <fill>
      <patternFill patternType="solid">
        <fgColor rgb="FFD1FFD1"/>
        <bgColor rgb="FFD1FFD1"/>
      </patternFill>
    </fill>
    <fill>
      <patternFill patternType="solid">
        <fgColor rgb="FFFF8787"/>
        <bgColor rgb="FFFF8787"/>
      </patternFill>
    </fill>
    <fill>
      <patternFill patternType="solid">
        <fgColor rgb="FF53FF53"/>
        <bgColor rgb="FF53FF53"/>
      </patternFill>
    </fill>
    <fill>
      <patternFill patternType="solid">
        <fgColor rgb="FFFFB0B0"/>
        <bgColor rgb="FFFFB0B0"/>
      </patternFill>
    </fill>
    <fill>
      <patternFill patternType="solid">
        <fgColor rgb="FFFF7676"/>
        <bgColor rgb="FFFF7676"/>
      </patternFill>
    </fill>
    <fill>
      <patternFill patternType="solid">
        <fgColor rgb="FFFF7373"/>
        <bgColor rgb="FFFF7373"/>
      </patternFill>
    </fill>
    <fill>
      <patternFill patternType="solid">
        <fgColor rgb="FFFFF0F0"/>
        <bgColor rgb="FFFFF0F0"/>
      </patternFill>
    </fill>
    <fill>
      <patternFill patternType="solid">
        <fgColor rgb="FF2AFF2A"/>
        <bgColor rgb="FF2AFF2A"/>
      </patternFill>
    </fill>
    <fill>
      <patternFill patternType="solid">
        <fgColor rgb="FF22FF22"/>
        <bgColor rgb="FF22FF22"/>
      </patternFill>
    </fill>
    <fill>
      <patternFill patternType="solid">
        <fgColor rgb="FF04FF04"/>
        <bgColor rgb="FF04FF04"/>
      </patternFill>
    </fill>
    <fill>
      <patternFill patternType="solid">
        <fgColor rgb="FF27FF27"/>
        <bgColor rgb="FF27FF27"/>
      </patternFill>
    </fill>
    <fill>
      <patternFill patternType="solid">
        <fgColor rgb="FFFF8585"/>
        <bgColor rgb="FFFF8585"/>
      </patternFill>
    </fill>
    <fill>
      <patternFill patternType="solid">
        <fgColor rgb="FF30FF30"/>
        <bgColor rgb="FF30FF30"/>
      </patternFill>
    </fill>
    <fill>
      <patternFill patternType="solid">
        <fgColor rgb="FF3CFF3C"/>
        <bgColor rgb="FF3CFF3C"/>
      </patternFill>
    </fill>
    <fill>
      <patternFill patternType="solid">
        <fgColor rgb="FF0AFF0A"/>
        <bgColor rgb="FF0AFF0A"/>
      </patternFill>
    </fill>
    <fill>
      <patternFill patternType="solid">
        <fgColor rgb="FF4CFF4C"/>
        <bgColor rgb="FF4CFF4C"/>
      </patternFill>
    </fill>
    <fill>
      <patternFill patternType="solid">
        <fgColor rgb="FF3BFF3B"/>
        <bgColor rgb="FF3BFF3B"/>
      </patternFill>
    </fill>
    <fill>
      <patternFill patternType="solid">
        <fgColor rgb="FF6CFF6C"/>
        <bgColor rgb="FF6CFF6C"/>
      </patternFill>
    </fill>
    <fill>
      <patternFill patternType="solid">
        <fgColor rgb="FF05FF05"/>
        <bgColor rgb="FF05FF05"/>
      </patternFill>
    </fill>
    <fill>
      <patternFill patternType="solid">
        <fgColor rgb="FF8CFF8C"/>
        <bgColor rgb="FF8CFF8C"/>
      </patternFill>
    </fill>
    <fill>
      <patternFill patternType="solid">
        <fgColor rgb="FF63FF63"/>
        <bgColor rgb="FF63FF63"/>
      </patternFill>
    </fill>
    <fill>
      <patternFill patternType="solid">
        <fgColor rgb="FF72FF72"/>
        <bgColor rgb="FF72FF72"/>
      </patternFill>
    </fill>
    <fill>
      <patternFill patternType="solid">
        <fgColor rgb="FFB8FFB8"/>
        <bgColor rgb="FFB8FFB8"/>
      </patternFill>
    </fill>
    <fill>
      <patternFill patternType="solid">
        <fgColor rgb="FFFFB6B6"/>
        <bgColor rgb="FFFFB6B6"/>
      </patternFill>
    </fill>
    <fill>
      <patternFill patternType="solid">
        <fgColor rgb="FF9FFF9F"/>
        <bgColor rgb="FF9FFF9F"/>
      </patternFill>
    </fill>
    <fill>
      <patternFill patternType="solid">
        <fgColor rgb="FFFFC4C4"/>
        <bgColor rgb="FFFFC4C4"/>
      </patternFill>
    </fill>
    <fill>
      <patternFill patternType="solid">
        <fgColor rgb="FFFFD3D3"/>
        <bgColor rgb="FFFFD3D3"/>
      </patternFill>
    </fill>
    <fill>
      <patternFill patternType="solid">
        <fgColor rgb="FFFFC2C2"/>
        <bgColor rgb="FFFFC2C2"/>
      </patternFill>
    </fill>
    <fill>
      <patternFill patternType="solid">
        <fgColor rgb="FFB3FFB3"/>
        <bgColor rgb="FFB3FFB3"/>
      </patternFill>
    </fill>
    <fill>
      <patternFill patternType="solid">
        <fgColor rgb="FFE6FFE6"/>
        <bgColor rgb="FFE6FFE6"/>
      </patternFill>
    </fill>
    <fill>
      <patternFill patternType="solid">
        <fgColor rgb="FFFFB2B2"/>
        <bgColor rgb="FFFFB2B2"/>
      </patternFill>
    </fill>
    <fill>
      <patternFill patternType="solid">
        <fgColor rgb="FFFFAEAE"/>
        <bgColor rgb="FFFFAEAE"/>
      </patternFill>
    </fill>
    <fill>
      <patternFill patternType="solid">
        <fgColor rgb="FFFFE8E8"/>
        <bgColor rgb="FFFFE8E8"/>
      </patternFill>
    </fill>
    <fill>
      <patternFill patternType="solid">
        <fgColor rgb="FF99FF99"/>
        <bgColor rgb="FF99FF99"/>
      </patternFill>
    </fill>
    <fill>
      <patternFill patternType="solid">
        <fgColor rgb="FFB0FFB0"/>
        <bgColor rgb="FFB0FFB0"/>
      </patternFill>
    </fill>
    <fill>
      <patternFill patternType="solid">
        <fgColor rgb="FF98FF98"/>
        <bgColor rgb="FF98FF98"/>
      </patternFill>
    </fill>
    <fill>
      <patternFill patternType="solid">
        <fgColor rgb="FF96FF96"/>
        <bgColor rgb="FF96FF96"/>
      </patternFill>
    </fill>
    <fill>
      <patternFill patternType="solid">
        <fgColor rgb="FFCDFFCD"/>
        <bgColor rgb="FFCDFFCD"/>
      </patternFill>
    </fill>
    <fill>
      <patternFill patternType="solid">
        <fgColor rgb="FF80FF80"/>
        <bgColor rgb="FF80FF80"/>
      </patternFill>
    </fill>
    <fill>
      <patternFill patternType="solid">
        <fgColor rgb="FF83FF83"/>
        <bgColor rgb="FF83FF83"/>
      </patternFill>
    </fill>
    <fill>
      <patternFill patternType="solid">
        <fgColor rgb="FFFFECEC"/>
        <bgColor rgb="FFFFECEC"/>
      </patternFill>
    </fill>
    <fill>
      <patternFill patternType="solid">
        <fgColor rgb="FF9EFF9E"/>
        <bgColor rgb="FF9EFF9E"/>
      </patternFill>
    </fill>
    <fill>
      <patternFill patternType="solid">
        <fgColor rgb="FFFFBBBB"/>
        <bgColor rgb="FFFFBBBB"/>
      </patternFill>
    </fill>
    <fill>
      <patternFill patternType="solid">
        <fgColor rgb="FFFFB9B9"/>
        <bgColor rgb="FFFFB9B9"/>
      </patternFill>
    </fill>
    <fill>
      <patternFill patternType="solid">
        <fgColor rgb="FFFFBEBE"/>
        <bgColor rgb="FFFFBEBE"/>
      </patternFill>
    </fill>
    <fill>
      <patternFill patternType="solid">
        <fgColor rgb="FFFFF5F5"/>
        <bgColor rgb="FFFFF5F5"/>
      </patternFill>
    </fill>
    <fill>
      <patternFill patternType="solid">
        <fgColor rgb="FFFFCDCD"/>
        <bgColor rgb="FFFFCDCD"/>
      </patternFill>
    </fill>
    <fill>
      <patternFill patternType="solid">
        <fgColor rgb="FFFFCCCC"/>
        <bgColor rgb="FFFFCCCC"/>
      </patternFill>
    </fill>
    <fill>
      <patternFill patternType="solid">
        <fgColor rgb="FFFF3030"/>
        <bgColor rgb="FFFF3030"/>
      </patternFill>
    </fill>
    <fill>
      <patternFill patternType="solid">
        <fgColor rgb="FFFF7C7C"/>
        <bgColor rgb="FFFF7C7C"/>
      </patternFill>
    </fill>
    <fill>
      <patternFill patternType="solid">
        <fgColor rgb="FFFF9A9A"/>
        <bgColor rgb="FFFF9A9A"/>
      </patternFill>
    </fill>
    <fill>
      <patternFill patternType="solid">
        <fgColor rgb="FFE5FFE5"/>
        <bgColor rgb="FFE5FFE5"/>
      </patternFill>
    </fill>
    <fill>
      <patternFill patternType="solid">
        <fgColor rgb="FF17FF17"/>
        <bgColor rgb="FF17FF17"/>
      </patternFill>
    </fill>
    <fill>
      <patternFill patternType="solid">
        <fgColor rgb="FF7FFF7F"/>
        <bgColor rgb="FF7FFF7F"/>
      </patternFill>
    </fill>
    <fill>
      <patternFill patternType="solid">
        <fgColor rgb="FF82FF82"/>
        <bgColor rgb="FF82FF82"/>
      </patternFill>
    </fill>
    <fill>
      <patternFill patternType="solid">
        <fgColor rgb="FF08FF08"/>
        <bgColor rgb="FF08FF08"/>
      </patternFill>
    </fill>
    <fill>
      <patternFill patternType="solid">
        <fgColor rgb="FF01FF01"/>
        <bgColor rgb="FF01FF01"/>
      </patternFill>
    </fill>
    <fill>
      <patternFill patternType="solid">
        <fgColor rgb="FFABFFAB"/>
        <bgColor rgb="FFABFFAB"/>
      </patternFill>
    </fill>
    <fill>
      <patternFill patternType="solid">
        <fgColor rgb="FF62FF62"/>
        <bgColor rgb="FF62FF62"/>
      </patternFill>
    </fill>
    <fill>
      <patternFill patternType="solid">
        <fgColor rgb="FF59FF59"/>
        <bgColor rgb="FF59FF59"/>
      </patternFill>
    </fill>
    <fill>
      <patternFill patternType="solid">
        <fgColor rgb="FF10FF10"/>
        <bgColor rgb="FF10FF10"/>
      </patternFill>
    </fill>
    <fill>
      <patternFill patternType="solid">
        <fgColor rgb="FF23FF23"/>
        <bgColor rgb="FF23FF23"/>
      </patternFill>
    </fill>
    <fill>
      <patternFill patternType="solid">
        <fgColor rgb="FF1CFF1C"/>
        <bgColor rgb="FF1CFF1C"/>
      </patternFill>
    </fill>
    <fill>
      <patternFill patternType="solid">
        <fgColor rgb="FF76FF76"/>
        <bgColor rgb="FF76FF76"/>
      </patternFill>
    </fill>
    <fill>
      <patternFill patternType="solid">
        <fgColor rgb="FF93FF93"/>
        <bgColor rgb="FF93FF93"/>
      </patternFill>
    </fill>
    <fill>
      <patternFill patternType="solid">
        <fgColor rgb="FF5AFF5A"/>
        <bgColor rgb="FF5AFF5A"/>
      </patternFill>
    </fill>
    <fill>
      <patternFill patternType="solid">
        <fgColor rgb="FFFBFFFB"/>
        <bgColor rgb="FFFBFFFB"/>
      </patternFill>
    </fill>
    <fill>
      <patternFill patternType="solid">
        <fgColor rgb="FFE9FFE9"/>
        <bgColor rgb="FFE9FFE9"/>
      </patternFill>
    </fill>
    <fill>
      <patternFill patternType="solid">
        <fgColor rgb="FF40FF40"/>
        <bgColor rgb="FF40FF40"/>
      </patternFill>
    </fill>
    <fill>
      <patternFill patternType="solid">
        <fgColor rgb="FF38FF38"/>
        <bgColor rgb="FF38FF38"/>
      </patternFill>
    </fill>
    <fill>
      <patternFill patternType="solid">
        <fgColor rgb="FF3AFF3A"/>
        <bgColor rgb="FF3AFF3A"/>
      </patternFill>
    </fill>
    <fill>
      <patternFill patternType="solid">
        <fgColor rgb="FFFFDFDF"/>
        <bgColor rgb="FFFFDFDF"/>
      </patternFill>
    </fill>
    <fill>
      <patternFill patternType="solid">
        <fgColor rgb="FFFFDDDD"/>
        <bgColor rgb="FFFFDDDD"/>
      </patternFill>
    </fill>
    <fill>
      <patternFill patternType="solid">
        <fgColor rgb="FFE1FFE1"/>
        <bgColor rgb="FFE1FFE1"/>
      </patternFill>
    </fill>
    <fill>
      <patternFill patternType="solid">
        <fgColor rgb="FF33FF33"/>
        <bgColor rgb="FF33FF33"/>
      </patternFill>
    </fill>
    <fill>
      <patternFill patternType="solid">
        <fgColor rgb="FF7CFF7C"/>
        <bgColor rgb="FF7CFF7C"/>
      </patternFill>
    </fill>
    <fill>
      <patternFill patternType="solid">
        <fgColor rgb="FF2CFF2C"/>
        <bgColor rgb="FF2CFF2C"/>
      </patternFill>
    </fill>
    <fill>
      <patternFill patternType="solid">
        <fgColor rgb="FFFF4141"/>
        <bgColor rgb="FFFF4141"/>
      </patternFill>
    </fill>
    <fill>
      <patternFill patternType="solid">
        <fgColor rgb="FFFF2D2D"/>
        <bgColor rgb="FFFF2D2D"/>
      </patternFill>
    </fill>
    <fill>
      <patternFill patternType="solid">
        <fgColor rgb="FF4BFF4B"/>
        <bgColor rgb="FF4BFF4B"/>
      </patternFill>
    </fill>
    <fill>
      <patternFill patternType="solid">
        <fgColor rgb="FF4EFF4E"/>
        <bgColor rgb="FF4EFF4E"/>
      </patternFill>
    </fill>
    <fill>
      <patternFill patternType="solid">
        <fgColor rgb="FFFF6A6A"/>
        <bgColor rgb="FFFF6A6A"/>
      </patternFill>
    </fill>
    <fill>
      <patternFill patternType="solid">
        <fgColor rgb="FFFF6B6B"/>
        <bgColor rgb="FFFF6B6B"/>
      </patternFill>
    </fill>
    <fill>
      <patternFill patternType="solid">
        <fgColor rgb="FF57FF57"/>
        <bgColor rgb="FF57FF57"/>
      </patternFill>
    </fill>
    <fill>
      <patternFill patternType="solid">
        <fgColor rgb="FFFFEFEF"/>
        <bgColor rgb="FFFFEFEF"/>
      </patternFill>
    </fill>
    <fill>
      <patternFill patternType="solid">
        <fgColor rgb="FF74FF74"/>
        <bgColor rgb="FF74FF74"/>
      </patternFill>
    </fill>
    <fill>
      <patternFill patternType="solid">
        <fgColor rgb="FFBCFFBC"/>
        <bgColor rgb="FFBCFFBC"/>
      </patternFill>
    </fill>
    <fill>
      <patternFill patternType="solid">
        <fgColor rgb="FF67FF67"/>
        <bgColor rgb="FF67FF67"/>
      </patternFill>
    </fill>
    <fill>
      <patternFill patternType="solid">
        <fgColor rgb="FFFF1010"/>
        <bgColor rgb="FFFF1010"/>
      </patternFill>
    </fill>
    <fill>
      <patternFill patternType="solid">
        <fgColor rgb="FFFF0505"/>
        <bgColor rgb="FFFF0505"/>
      </patternFill>
    </fill>
    <fill>
      <patternFill patternType="solid">
        <fgColor rgb="FFFF3434"/>
        <bgColor rgb="FFFF3434"/>
      </patternFill>
    </fill>
    <fill>
      <patternFill patternType="solid">
        <fgColor rgb="FFFF1717"/>
        <bgColor rgb="FFFF1717"/>
      </patternFill>
    </fill>
    <fill>
      <patternFill patternType="solid">
        <fgColor rgb="FFFF1111"/>
        <bgColor rgb="FFFF1111"/>
      </patternFill>
    </fill>
    <fill>
      <patternFill patternType="solid">
        <fgColor rgb="FF60FF60"/>
        <bgColor rgb="FF60FF60"/>
      </patternFill>
    </fill>
    <fill>
      <patternFill patternType="solid">
        <fgColor rgb="FFFF4D4D"/>
        <bgColor rgb="FFFF4D4D"/>
      </patternFill>
    </fill>
    <fill>
      <patternFill patternType="solid">
        <fgColor rgb="FFFF3131"/>
        <bgColor rgb="FFFF3131"/>
      </patternFill>
    </fill>
    <fill>
      <patternFill patternType="solid">
        <fgColor rgb="FFFF3232"/>
        <bgColor rgb="FFFF3232"/>
      </patternFill>
    </fill>
    <fill>
      <patternFill patternType="solid">
        <fgColor rgb="FFECFFEC"/>
        <bgColor rgb="FFECFFEC"/>
      </patternFill>
    </fill>
    <fill>
      <patternFill patternType="solid">
        <fgColor rgb="FFFF9999"/>
        <bgColor rgb="FFFF9999"/>
      </patternFill>
    </fill>
    <fill>
      <patternFill patternType="solid">
        <fgColor rgb="FFFFA1A1"/>
        <bgColor rgb="FFFFA1A1"/>
      </patternFill>
    </fill>
    <fill>
      <patternFill patternType="solid">
        <fgColor rgb="FFFFE6E6"/>
        <bgColor rgb="FFFFE6E6"/>
      </patternFill>
    </fill>
    <fill>
      <patternFill patternType="solid">
        <fgColor rgb="FFFFADAD"/>
        <bgColor rgb="FFFFADAD"/>
      </patternFill>
    </fill>
    <fill>
      <patternFill patternType="solid">
        <fgColor rgb="FFD6FFD6"/>
        <bgColor rgb="FFD6FFD6"/>
      </patternFill>
    </fill>
    <fill>
      <patternFill patternType="solid">
        <fgColor rgb="FF58FF58"/>
        <bgColor rgb="FF58FF58"/>
      </patternFill>
    </fill>
    <fill>
      <patternFill patternType="solid">
        <fgColor rgb="FFFF7070"/>
        <bgColor rgb="FFFF7070"/>
      </patternFill>
    </fill>
    <fill>
      <patternFill patternType="solid">
        <fgColor rgb="FF9DFF9D"/>
        <bgColor rgb="FF9DFF9D"/>
      </patternFill>
    </fill>
    <fill>
      <patternFill patternType="solid">
        <fgColor rgb="FFFF8080"/>
        <bgColor rgb="FFFF8080"/>
      </patternFill>
    </fill>
    <fill>
      <patternFill patternType="solid">
        <fgColor rgb="FFFF8181"/>
        <bgColor rgb="FFFF8181"/>
      </patternFill>
    </fill>
    <fill>
      <patternFill patternType="solid">
        <fgColor rgb="FF39FF39"/>
        <bgColor rgb="FF39FF39"/>
      </patternFill>
    </fill>
    <fill>
      <patternFill patternType="solid">
        <fgColor rgb="FF5FFF5F"/>
        <bgColor rgb="FF5FFF5F"/>
      </patternFill>
    </fill>
    <fill>
      <patternFill patternType="solid">
        <fgColor rgb="FF5DFF5D"/>
        <bgColor rgb="FF5DFF5D"/>
      </patternFill>
    </fill>
    <fill>
      <patternFill patternType="solid">
        <fgColor rgb="FF09FF09"/>
        <bgColor rgb="FF09FF09"/>
      </patternFill>
    </fill>
    <fill>
      <patternFill patternType="solid">
        <fgColor rgb="FF0CFF0C"/>
        <bgColor rgb="FF0CFF0C"/>
      </patternFill>
    </fill>
    <fill>
      <patternFill patternType="solid">
        <fgColor rgb="FF0FFF0F"/>
        <bgColor rgb="FF0FFF0F"/>
      </patternFill>
    </fill>
    <fill>
      <patternFill patternType="solid">
        <fgColor rgb="FFA3FFA3"/>
        <bgColor rgb="FFA3FFA3"/>
      </patternFill>
    </fill>
    <fill>
      <patternFill patternType="solid">
        <fgColor rgb="FF0DFF0D"/>
        <bgColor rgb="FF0DFF0D"/>
      </patternFill>
    </fill>
    <fill>
      <patternFill patternType="solid">
        <fgColor rgb="FF15FF15"/>
        <bgColor rgb="FF15FF15"/>
      </patternFill>
    </fill>
    <fill>
      <patternFill patternType="solid">
        <fgColor rgb="FFFF5555"/>
        <bgColor rgb="FFFF5555"/>
      </patternFill>
    </fill>
    <fill>
      <patternFill patternType="solid">
        <fgColor rgb="FFFF3A3A"/>
        <bgColor rgb="FFFF3A3A"/>
      </patternFill>
    </fill>
    <fill>
      <patternFill patternType="solid">
        <fgColor rgb="FFFF1D1D"/>
        <bgColor rgb="FFFF1D1D"/>
      </patternFill>
    </fill>
    <fill>
      <patternFill patternType="solid">
        <fgColor rgb="FFFF1C1C"/>
        <bgColor rgb="FFFF1C1C"/>
      </patternFill>
    </fill>
    <fill>
      <patternFill patternType="solid">
        <fgColor rgb="FFFF3C3C"/>
        <bgColor rgb="FFFF3C3C"/>
      </patternFill>
    </fill>
    <fill>
      <patternFill patternType="solid">
        <fgColor rgb="FFFF5858"/>
        <bgColor rgb="FFFF5858"/>
      </patternFill>
    </fill>
    <fill>
      <patternFill patternType="solid">
        <fgColor rgb="FF81FF81"/>
        <bgColor rgb="FF81FF81"/>
      </patternFill>
    </fill>
    <fill>
      <patternFill patternType="solid">
        <fgColor rgb="FFF2FFF2"/>
        <bgColor rgb="FFF2FFF2"/>
      </patternFill>
    </fill>
    <fill>
      <patternFill patternType="solid">
        <fgColor rgb="FF6BFF6B"/>
        <bgColor rgb="FF6BFF6B"/>
      </patternFill>
    </fill>
    <fill>
      <patternFill patternType="solid">
        <fgColor rgb="FFB7FFB7"/>
        <bgColor rgb="FFB7FFB7"/>
      </patternFill>
    </fill>
    <fill>
      <patternFill patternType="solid">
        <fgColor rgb="FF5EFF5E"/>
        <bgColor rgb="FF5EFF5E"/>
      </patternFill>
    </fill>
    <fill>
      <patternFill patternType="solid">
        <fgColor rgb="FFBBFFBB"/>
        <bgColor rgb="FFBBFFBB"/>
      </patternFill>
    </fill>
    <fill>
      <patternFill patternType="solid">
        <fgColor rgb="FFB2FFB2"/>
        <bgColor rgb="FFB2FFB2"/>
      </patternFill>
    </fill>
    <fill>
      <patternFill patternType="solid">
        <fgColor rgb="FFFF5656"/>
        <bgColor rgb="FFFF5656"/>
      </patternFill>
    </fill>
    <fill>
      <patternFill patternType="solid">
        <fgColor rgb="FF03FF03"/>
        <bgColor rgb="FF03FF03"/>
      </patternFill>
    </fill>
    <fill>
      <patternFill patternType="solid">
        <fgColor rgb="FF0EFF0E"/>
        <bgColor rgb="FF0EFF0E"/>
      </patternFill>
    </fill>
    <fill>
      <patternFill patternType="solid">
        <fgColor rgb="FF5BFF5B"/>
        <bgColor rgb="FF5BFF5B"/>
      </patternFill>
    </fill>
    <fill>
      <patternFill patternType="solid">
        <fgColor rgb="FF6DFF6D"/>
        <bgColor rgb="FF6DFF6D"/>
      </patternFill>
    </fill>
    <fill>
      <patternFill patternType="solid">
        <fgColor rgb="FF1DFF1D"/>
        <bgColor rgb="FF1DFF1D"/>
      </patternFill>
    </fill>
    <fill>
      <patternFill patternType="solid">
        <fgColor rgb="FF4DFF4D"/>
        <bgColor rgb="FF4DFF4D"/>
      </patternFill>
    </fill>
    <fill>
      <patternFill patternType="solid">
        <fgColor rgb="FFAAFFAA"/>
        <bgColor rgb="FFAAFFAA"/>
      </patternFill>
    </fill>
    <fill>
      <patternFill patternType="solid">
        <fgColor rgb="FFBAFFBA"/>
        <bgColor rgb="FFBAFFBA"/>
      </patternFill>
    </fill>
    <fill>
      <patternFill patternType="solid">
        <fgColor rgb="FFFFB4B4"/>
        <bgColor rgb="FFFFB4B4"/>
      </patternFill>
    </fill>
    <fill>
      <patternFill patternType="solid">
        <fgColor rgb="FFFF9F9F"/>
        <bgColor rgb="FFFF9F9F"/>
      </patternFill>
    </fill>
    <fill>
      <patternFill patternType="solid">
        <fgColor rgb="FF2BFF2B"/>
        <bgColor rgb="FF2BFF2B"/>
      </patternFill>
    </fill>
    <fill>
      <patternFill patternType="solid">
        <fgColor rgb="FFFF7E7E"/>
        <bgColor rgb="FFFF7E7E"/>
      </patternFill>
    </fill>
    <fill>
      <patternFill patternType="solid">
        <fgColor rgb="FFFF9292"/>
        <bgColor rgb="FFFF9292"/>
      </patternFill>
    </fill>
    <fill>
      <patternFill patternType="solid">
        <fgColor rgb="FFCCFFCC"/>
        <bgColor rgb="FFCCFFCC"/>
      </patternFill>
    </fill>
    <fill>
      <patternFill patternType="solid">
        <fgColor rgb="FF07FF07"/>
        <bgColor rgb="FF07FF07"/>
      </patternFill>
    </fill>
    <fill>
      <patternFill patternType="solid">
        <fgColor rgb="FFCEFFCE"/>
        <bgColor rgb="FFCEFFCE"/>
      </patternFill>
    </fill>
    <fill>
      <patternFill patternType="solid">
        <fgColor rgb="FF56FF56"/>
        <bgColor rgb="FF56FF56"/>
      </patternFill>
    </fill>
    <fill>
      <patternFill patternType="solid">
        <fgColor rgb="FF51FF51"/>
        <bgColor rgb="FF51FF51"/>
      </patternFill>
    </fill>
    <fill>
      <patternFill patternType="solid">
        <fgColor rgb="FFFF2020"/>
        <bgColor rgb="FFFF2020"/>
      </patternFill>
    </fill>
    <fill>
      <patternFill patternType="solid">
        <fgColor rgb="FFFF0B0B"/>
        <bgColor rgb="FFFF0B0B"/>
      </patternFill>
    </fill>
    <fill>
      <patternFill patternType="solid">
        <fgColor rgb="FF1AFF1A"/>
        <bgColor rgb="FF1AFF1A"/>
      </patternFill>
    </fill>
    <fill>
      <patternFill patternType="solid">
        <fgColor rgb="FF75FF75"/>
        <bgColor rgb="FF75FF75"/>
      </patternFill>
    </fill>
    <fill>
      <patternFill patternType="solid">
        <fgColor rgb="FFFFD0D0"/>
        <bgColor rgb="FFFFD0D0"/>
      </patternFill>
    </fill>
    <fill>
      <patternFill patternType="solid">
        <fgColor rgb="FFFFB8B8"/>
        <bgColor rgb="FFFFB8B8"/>
      </patternFill>
    </fill>
    <fill>
      <patternFill patternType="solid">
        <fgColor rgb="FF18FF18"/>
        <bgColor rgb="FF18FF18"/>
      </patternFill>
    </fill>
    <fill>
      <patternFill patternType="solid">
        <fgColor rgb="FF55FF55"/>
        <bgColor rgb="FF55FF55"/>
      </patternFill>
    </fill>
    <fill>
      <patternFill patternType="solid">
        <fgColor rgb="FFFF2B2B"/>
        <bgColor rgb="FFFF2B2B"/>
      </patternFill>
    </fill>
    <fill>
      <patternFill patternType="solid">
        <fgColor rgb="FFFF2828"/>
        <bgColor rgb="FFFF2828"/>
      </patternFill>
    </fill>
    <fill>
      <patternFill patternType="solid">
        <fgColor rgb="FFFF2626"/>
        <bgColor rgb="FFFF2626"/>
      </patternFill>
    </fill>
    <fill>
      <patternFill patternType="solid">
        <fgColor rgb="FFFF4848"/>
        <bgColor rgb="FFFF4848"/>
      </patternFill>
    </fill>
    <fill>
      <patternFill patternType="solid">
        <fgColor rgb="FFFF5757"/>
        <bgColor rgb="FFFF5757"/>
      </patternFill>
    </fill>
    <fill>
      <patternFill patternType="solid">
        <fgColor rgb="FFFF6D6D"/>
        <bgColor rgb="FFFF6D6D"/>
      </patternFill>
    </fill>
    <fill>
      <patternFill patternType="solid">
        <fgColor rgb="FFFF7F7F"/>
        <bgColor rgb="FFFF7F7F"/>
      </patternFill>
    </fill>
    <fill>
      <patternFill patternType="solid">
        <fgColor rgb="FFFF4747"/>
        <bgColor rgb="FFFF4747"/>
      </patternFill>
    </fill>
    <fill>
      <patternFill patternType="solid">
        <fgColor rgb="FFFF6F6F"/>
        <bgColor rgb="FFFF6F6F"/>
      </patternFill>
    </fill>
    <fill>
      <patternFill patternType="solid">
        <fgColor rgb="FFFF7777"/>
        <bgColor rgb="FFFF7777"/>
      </patternFill>
    </fill>
    <fill>
      <patternFill patternType="solid">
        <fgColor rgb="FFFF8484"/>
        <bgColor rgb="FFFF8484"/>
      </patternFill>
    </fill>
    <fill>
      <patternFill patternType="solid">
        <fgColor rgb="FFA2FFA2"/>
        <bgColor rgb="FFA2FFA2"/>
      </patternFill>
    </fill>
    <fill>
      <patternFill patternType="solid">
        <fgColor rgb="FFF8FFF8"/>
        <bgColor rgb="FFF8FFF8"/>
      </patternFill>
    </fill>
    <fill>
      <patternFill patternType="solid">
        <fgColor rgb="FF7EFF7E"/>
        <bgColor rgb="FF7EFF7E"/>
      </patternFill>
    </fill>
    <fill>
      <patternFill patternType="solid">
        <fgColor rgb="FFFF9898"/>
        <bgColor rgb="FFFF9898"/>
      </patternFill>
    </fill>
    <fill>
      <patternFill patternType="solid">
        <fgColor rgb="FF3FFF3F"/>
        <bgColor rgb="FF3FFF3F"/>
      </patternFill>
    </fill>
    <fill>
      <patternFill patternType="solid">
        <fgColor rgb="FF2FFF2F"/>
        <bgColor rgb="FF2FFF2F"/>
      </patternFill>
    </fill>
    <fill>
      <patternFill patternType="solid">
        <fgColor rgb="FF61FF61"/>
        <bgColor rgb="FF61FF61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1" tint="0.49998474074526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93">
    <xf numFmtId="0" fontId="0" fillId="0" borderId="0" xfId="0"/>
    <xf numFmtId="0" fontId="0" fillId="0" borderId="0" xfId="0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165" fontId="3" fillId="5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164" fontId="3" fillId="12" borderId="1" xfId="0" applyNumberFormat="1" applyFont="1" applyFill="1" applyBorder="1" applyAlignment="1">
      <alignment horizontal="right"/>
    </xf>
    <xf numFmtId="164" fontId="3" fillId="13" borderId="1" xfId="0" applyNumberFormat="1" applyFont="1" applyFill="1" applyBorder="1" applyAlignment="1">
      <alignment horizontal="right"/>
    </xf>
    <xf numFmtId="164" fontId="3" fillId="14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164" fontId="3" fillId="16" borderId="1" xfId="0" applyNumberFormat="1" applyFont="1" applyFill="1" applyBorder="1" applyAlignment="1">
      <alignment horizontal="right"/>
    </xf>
    <xf numFmtId="164" fontId="3" fillId="17" borderId="1" xfId="0" applyNumberFormat="1" applyFont="1" applyFill="1" applyBorder="1" applyAlignment="1">
      <alignment horizontal="right"/>
    </xf>
    <xf numFmtId="2" fontId="3" fillId="18" borderId="1" xfId="0" applyNumberFormat="1" applyFont="1" applyFill="1" applyBorder="1" applyAlignment="1">
      <alignment horizontal="right"/>
    </xf>
    <xf numFmtId="166" fontId="4" fillId="20" borderId="1" xfId="0" applyNumberFormat="1" applyFont="1" applyFill="1" applyBorder="1" applyAlignment="1">
      <alignment wrapText="1"/>
    </xf>
    <xf numFmtId="166" fontId="4" fillId="21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6" fontId="4" fillId="22" borderId="1" xfId="0" applyNumberFormat="1" applyFont="1" applyFill="1" applyBorder="1" applyAlignment="1">
      <alignment wrapText="1"/>
    </xf>
    <xf numFmtId="167" fontId="4" fillId="23" borderId="1" xfId="0" applyNumberFormat="1" applyFont="1" applyFill="1" applyBorder="1" applyAlignment="1">
      <alignment wrapText="1"/>
    </xf>
    <xf numFmtId="4" fontId="4" fillId="24" borderId="1" xfId="0" applyNumberFormat="1" applyFont="1" applyFill="1" applyBorder="1" applyAlignment="1">
      <alignment wrapText="1"/>
    </xf>
    <xf numFmtId="167" fontId="4" fillId="25" borderId="1" xfId="0" applyNumberFormat="1" applyFont="1" applyFill="1" applyBorder="1" applyAlignment="1">
      <alignment wrapText="1"/>
    </xf>
    <xf numFmtId="167" fontId="4" fillId="26" borderId="1" xfId="0" applyNumberFormat="1" applyFont="1" applyFill="1" applyBorder="1" applyAlignment="1">
      <alignment wrapText="1"/>
    </xf>
    <xf numFmtId="167" fontId="4" fillId="27" borderId="1" xfId="0" applyNumberFormat="1" applyFont="1" applyFill="1" applyBorder="1" applyAlignment="1">
      <alignment wrapText="1"/>
    </xf>
    <xf numFmtId="165" fontId="3" fillId="28" borderId="1" xfId="0" applyNumberFormat="1" applyFont="1" applyFill="1" applyBorder="1" applyAlignment="1">
      <alignment horizontal="right"/>
    </xf>
    <xf numFmtId="165" fontId="3" fillId="29" borderId="1" xfId="0" applyNumberFormat="1" applyFont="1" applyFill="1" applyBorder="1" applyAlignment="1">
      <alignment horizontal="right"/>
    </xf>
    <xf numFmtId="0" fontId="3" fillId="30" borderId="1" xfId="0" applyFont="1" applyFill="1" applyBorder="1" applyAlignment="1">
      <alignment horizontal="right"/>
    </xf>
    <xf numFmtId="0" fontId="3" fillId="31" borderId="1" xfId="0" applyFont="1" applyFill="1" applyBorder="1" applyAlignment="1">
      <alignment horizontal="right"/>
    </xf>
    <xf numFmtId="0" fontId="3" fillId="32" borderId="1" xfId="0" applyFont="1" applyFill="1" applyBorder="1" applyAlignment="1">
      <alignment horizontal="right"/>
    </xf>
    <xf numFmtId="0" fontId="3" fillId="33" borderId="1" xfId="0" applyFont="1" applyFill="1" applyBorder="1" applyAlignment="1">
      <alignment horizontal="right"/>
    </xf>
    <xf numFmtId="164" fontId="3" fillId="34" borderId="1" xfId="0" applyNumberFormat="1" applyFont="1" applyFill="1" applyBorder="1" applyAlignment="1">
      <alignment horizontal="right"/>
    </xf>
    <xf numFmtId="164" fontId="3" fillId="35" borderId="1" xfId="0" applyNumberFormat="1" applyFont="1" applyFill="1" applyBorder="1" applyAlignment="1">
      <alignment horizontal="right"/>
    </xf>
    <xf numFmtId="4" fontId="3" fillId="36" borderId="1" xfId="0" applyNumberFormat="1" applyFont="1" applyFill="1" applyBorder="1" applyAlignment="1">
      <alignment horizontal="right"/>
    </xf>
    <xf numFmtId="164" fontId="3" fillId="37" borderId="1" xfId="0" applyNumberFormat="1" applyFont="1" applyFill="1" applyBorder="1" applyAlignment="1">
      <alignment horizontal="right"/>
    </xf>
    <xf numFmtId="164" fontId="3" fillId="30" borderId="1" xfId="0" applyNumberFormat="1" applyFont="1" applyFill="1" applyBorder="1" applyAlignment="1">
      <alignment horizontal="right"/>
    </xf>
    <xf numFmtId="164" fontId="3" fillId="38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166" fontId="4" fillId="40" borderId="1" xfId="0" applyNumberFormat="1" applyFont="1" applyFill="1" applyBorder="1" applyAlignment="1">
      <alignment wrapText="1"/>
    </xf>
    <xf numFmtId="166" fontId="4" fillId="41" borderId="1" xfId="0" applyNumberFormat="1" applyFont="1" applyFill="1" applyBorder="1" applyAlignment="1">
      <alignment wrapText="1"/>
    </xf>
    <xf numFmtId="166" fontId="4" fillId="42" borderId="1" xfId="0" applyNumberFormat="1" applyFont="1" applyFill="1" applyBorder="1" applyAlignment="1">
      <alignment wrapText="1"/>
    </xf>
    <xf numFmtId="167" fontId="4" fillId="43" borderId="1" xfId="0" applyNumberFormat="1" applyFont="1" applyFill="1" applyBorder="1" applyAlignment="1">
      <alignment wrapText="1"/>
    </xf>
    <xf numFmtId="4" fontId="4" fillId="44" borderId="1" xfId="0" applyNumberFormat="1" applyFont="1" applyFill="1" applyBorder="1" applyAlignment="1">
      <alignment wrapText="1"/>
    </xf>
    <xf numFmtId="167" fontId="4" fillId="45" borderId="1" xfId="0" applyNumberFormat="1" applyFont="1" applyFill="1" applyBorder="1" applyAlignment="1">
      <alignment wrapText="1"/>
    </xf>
    <xf numFmtId="167" fontId="4" fillId="46" borderId="1" xfId="0" applyNumberFormat="1" applyFont="1" applyFill="1" applyBorder="1" applyAlignment="1">
      <alignment wrapText="1"/>
    </xf>
    <xf numFmtId="165" fontId="3" fillId="47" borderId="1" xfId="0" applyNumberFormat="1" applyFont="1" applyFill="1" applyBorder="1" applyAlignment="1">
      <alignment horizontal="right"/>
    </xf>
    <xf numFmtId="165" fontId="3" fillId="48" borderId="1" xfId="0" applyNumberFormat="1" applyFont="1" applyFill="1" applyBorder="1" applyAlignment="1">
      <alignment horizontal="right"/>
    </xf>
    <xf numFmtId="165" fontId="3" fillId="18" borderId="1" xfId="0" applyNumberFormat="1" applyFont="1" applyFill="1" applyBorder="1" applyAlignment="1">
      <alignment horizontal="right"/>
    </xf>
    <xf numFmtId="0" fontId="3" fillId="49" borderId="1" xfId="0" applyFont="1" applyFill="1" applyBorder="1" applyAlignment="1">
      <alignment horizontal="right"/>
    </xf>
    <xf numFmtId="0" fontId="3" fillId="50" borderId="1" xfId="0" applyFont="1" applyFill="1" applyBorder="1" applyAlignment="1">
      <alignment horizontal="right"/>
    </xf>
    <xf numFmtId="164" fontId="3" fillId="47" borderId="1" xfId="0" applyNumberFormat="1" applyFont="1" applyFill="1" applyBorder="1" applyAlignment="1">
      <alignment horizontal="right"/>
    </xf>
    <xf numFmtId="164" fontId="3" fillId="51" borderId="1" xfId="0" applyNumberFormat="1" applyFont="1" applyFill="1" applyBorder="1" applyAlignment="1">
      <alignment horizontal="right"/>
    </xf>
    <xf numFmtId="4" fontId="3" fillId="51" borderId="1" xfId="0" applyNumberFormat="1" applyFont="1" applyFill="1" applyBorder="1" applyAlignment="1">
      <alignment horizontal="right"/>
    </xf>
    <xf numFmtId="164" fontId="3" fillId="52" borderId="1" xfId="0" applyNumberFormat="1" applyFont="1" applyFill="1" applyBorder="1" applyAlignment="1">
      <alignment horizontal="right"/>
    </xf>
    <xf numFmtId="164" fontId="3" fillId="28" borderId="1" xfId="0" applyNumberFormat="1" applyFont="1" applyFill="1" applyBorder="1" applyAlignment="1">
      <alignment horizontal="right"/>
    </xf>
    <xf numFmtId="164" fontId="3" fillId="19" borderId="1" xfId="0" applyNumberFormat="1" applyFont="1" applyFill="1" applyBorder="1" applyAlignment="1">
      <alignment horizontal="right"/>
    </xf>
    <xf numFmtId="2" fontId="3" fillId="53" borderId="1" xfId="0" applyNumberFormat="1" applyFont="1" applyFill="1" applyBorder="1" applyAlignment="1">
      <alignment horizontal="right"/>
    </xf>
    <xf numFmtId="166" fontId="4" fillId="55" borderId="1" xfId="0" applyNumberFormat="1" applyFont="1" applyFill="1" applyBorder="1" applyAlignment="1">
      <alignment wrapText="1"/>
    </xf>
    <xf numFmtId="166" fontId="4" fillId="56" borderId="1" xfId="0" applyNumberFormat="1" applyFont="1" applyFill="1" applyBorder="1" applyAlignment="1">
      <alignment wrapText="1"/>
    </xf>
    <xf numFmtId="0" fontId="4" fillId="57" borderId="1" xfId="0" applyFont="1" applyFill="1" applyBorder="1" applyAlignment="1">
      <alignment wrapText="1"/>
    </xf>
    <xf numFmtId="166" fontId="4" fillId="58" borderId="1" xfId="0" applyNumberFormat="1" applyFont="1" applyFill="1" applyBorder="1" applyAlignment="1">
      <alignment wrapText="1"/>
    </xf>
    <xf numFmtId="167" fontId="4" fillId="59" borderId="1" xfId="0" applyNumberFormat="1" applyFont="1" applyFill="1" applyBorder="1" applyAlignment="1">
      <alignment wrapText="1"/>
    </xf>
    <xf numFmtId="4" fontId="4" fillId="59" borderId="1" xfId="0" applyNumberFormat="1" applyFont="1" applyFill="1" applyBorder="1" applyAlignment="1">
      <alignment wrapText="1"/>
    </xf>
    <xf numFmtId="167" fontId="4" fillId="60" borderId="1" xfId="0" applyNumberFormat="1" applyFont="1" applyFill="1" applyBorder="1" applyAlignment="1">
      <alignment wrapText="1"/>
    </xf>
    <xf numFmtId="167" fontId="4" fillId="61" borderId="1" xfId="0" applyNumberFormat="1" applyFont="1" applyFill="1" applyBorder="1" applyAlignment="1">
      <alignment wrapText="1"/>
    </xf>
    <xf numFmtId="165" fontId="3" fillId="62" borderId="1" xfId="0" applyNumberFormat="1" applyFont="1" applyFill="1" applyBorder="1" applyAlignment="1">
      <alignment horizontal="right"/>
    </xf>
    <xf numFmtId="165" fontId="3" fillId="63" borderId="1" xfId="0" applyNumberFormat="1" applyFont="1" applyFill="1" applyBorder="1" applyAlignment="1">
      <alignment horizontal="right"/>
    </xf>
    <xf numFmtId="165" fontId="3" fillId="64" borderId="1" xfId="0" applyNumberFormat="1" applyFont="1" applyFill="1" applyBorder="1" applyAlignment="1">
      <alignment horizontal="right"/>
    </xf>
    <xf numFmtId="4" fontId="3" fillId="64" borderId="1" xfId="0" applyNumberFormat="1" applyFont="1" applyFill="1" applyBorder="1" applyAlignment="1">
      <alignment horizontal="right"/>
    </xf>
    <xf numFmtId="4" fontId="3" fillId="65" borderId="1" xfId="0" applyNumberFormat="1" applyFont="1" applyFill="1" applyBorder="1" applyAlignment="1">
      <alignment horizontal="right"/>
    </xf>
    <xf numFmtId="4" fontId="3" fillId="66" borderId="1" xfId="0" applyNumberFormat="1" applyFont="1" applyFill="1" applyBorder="1" applyAlignment="1">
      <alignment horizontal="right"/>
    </xf>
    <xf numFmtId="4" fontId="3" fillId="49" borderId="1" xfId="0" applyNumberFormat="1" applyFont="1" applyFill="1" applyBorder="1" applyAlignment="1">
      <alignment horizontal="right"/>
    </xf>
    <xf numFmtId="4" fontId="3" fillId="67" borderId="1" xfId="0" applyNumberFormat="1" applyFont="1" applyFill="1" applyBorder="1" applyAlignment="1">
      <alignment horizontal="right"/>
    </xf>
    <xf numFmtId="4" fontId="3" fillId="44" borderId="1" xfId="0" applyNumberFormat="1" applyFont="1" applyFill="1" applyBorder="1" applyAlignment="1">
      <alignment horizontal="right"/>
    </xf>
    <xf numFmtId="164" fontId="3" fillId="68" borderId="1" xfId="0" applyNumberFormat="1" applyFont="1" applyFill="1" applyBorder="1" applyAlignment="1">
      <alignment horizontal="right"/>
    </xf>
    <xf numFmtId="164" fontId="3" fillId="69" borderId="1" xfId="0" applyNumberFormat="1" applyFont="1" applyFill="1" applyBorder="1" applyAlignment="1">
      <alignment horizontal="right"/>
    </xf>
    <xf numFmtId="4" fontId="3" fillId="68" borderId="1" xfId="0" applyNumberFormat="1" applyFont="1" applyFill="1" applyBorder="1" applyAlignment="1">
      <alignment horizontal="right"/>
    </xf>
    <xf numFmtId="164" fontId="3" fillId="70" borderId="1" xfId="0" applyNumberFormat="1" applyFont="1" applyFill="1" applyBorder="1" applyAlignment="1">
      <alignment horizontal="right"/>
    </xf>
    <xf numFmtId="164" fontId="3" fillId="71" borderId="1" xfId="0" applyNumberFormat="1" applyFont="1" applyFill="1" applyBorder="1" applyAlignment="1">
      <alignment horizontal="right"/>
    </xf>
    <xf numFmtId="164" fontId="3" fillId="72" borderId="1" xfId="0" applyNumberFormat="1" applyFont="1" applyFill="1" applyBorder="1" applyAlignment="1">
      <alignment horizontal="right"/>
    </xf>
    <xf numFmtId="2" fontId="3" fillId="73" borderId="1" xfId="0" applyNumberFormat="1" applyFont="1" applyFill="1" applyBorder="1" applyAlignment="1">
      <alignment horizontal="right"/>
    </xf>
    <xf numFmtId="166" fontId="4" fillId="74" borderId="1" xfId="0" applyNumberFormat="1" applyFont="1" applyFill="1" applyBorder="1" applyAlignment="1">
      <alignment wrapText="1"/>
    </xf>
    <xf numFmtId="166" fontId="4" fillId="24" borderId="1" xfId="0" applyNumberFormat="1" applyFont="1" applyFill="1" applyBorder="1" applyAlignment="1">
      <alignment wrapText="1"/>
    </xf>
    <xf numFmtId="166" fontId="4" fillId="75" borderId="1" xfId="0" applyNumberFormat="1" applyFont="1" applyFill="1" applyBorder="1" applyAlignment="1">
      <alignment wrapText="1"/>
    </xf>
    <xf numFmtId="166" fontId="4" fillId="76" borderId="1" xfId="0" applyNumberFormat="1" applyFont="1" applyFill="1" applyBorder="1" applyAlignment="1">
      <alignment wrapText="1"/>
    </xf>
    <xf numFmtId="167" fontId="4" fillId="77" borderId="1" xfId="0" applyNumberFormat="1" applyFont="1" applyFill="1" applyBorder="1" applyAlignment="1">
      <alignment wrapText="1"/>
    </xf>
    <xf numFmtId="4" fontId="4" fillId="78" borderId="1" xfId="0" applyNumberFormat="1" applyFont="1" applyFill="1" applyBorder="1" applyAlignment="1">
      <alignment wrapText="1"/>
    </xf>
    <xf numFmtId="167" fontId="4" fillId="79" borderId="1" xfId="0" applyNumberFormat="1" applyFont="1" applyFill="1" applyBorder="1" applyAlignment="1">
      <alignment wrapText="1"/>
    </xf>
    <xf numFmtId="167" fontId="4" fillId="80" borderId="1" xfId="0" applyNumberFormat="1" applyFont="1" applyFill="1" applyBorder="1" applyAlignment="1">
      <alignment wrapText="1"/>
    </xf>
    <xf numFmtId="165" fontId="3" fillId="81" borderId="1" xfId="0" applyNumberFormat="1" applyFont="1" applyFill="1" applyBorder="1" applyAlignment="1">
      <alignment horizontal="right"/>
    </xf>
    <xf numFmtId="0" fontId="3" fillId="46" borderId="1" xfId="0" applyFont="1" applyFill="1" applyBorder="1" applyAlignment="1">
      <alignment horizontal="right"/>
    </xf>
    <xf numFmtId="0" fontId="3" fillId="82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right"/>
    </xf>
    <xf numFmtId="0" fontId="3" fillId="83" borderId="1" xfId="0" applyFont="1" applyFill="1" applyBorder="1" applyAlignment="1">
      <alignment horizontal="right"/>
    </xf>
    <xf numFmtId="0" fontId="3" fillId="84" borderId="1" xfId="0" applyFont="1" applyFill="1" applyBorder="1" applyAlignment="1">
      <alignment horizontal="right"/>
    </xf>
    <xf numFmtId="0" fontId="3" fillId="85" borderId="1" xfId="0" applyFont="1" applyFill="1" applyBorder="1" applyAlignment="1">
      <alignment horizontal="right"/>
    </xf>
    <xf numFmtId="164" fontId="3" fillId="61" borderId="1" xfId="0" applyNumberFormat="1" applyFont="1" applyFill="1" applyBorder="1" applyAlignment="1">
      <alignment horizontal="right"/>
    </xf>
    <xf numFmtId="2" fontId="3" fillId="11" borderId="1" xfId="0" applyNumberFormat="1" applyFont="1" applyFill="1" applyBorder="1" applyAlignment="1">
      <alignment horizontal="right"/>
    </xf>
    <xf numFmtId="166" fontId="4" fillId="87" borderId="1" xfId="0" applyNumberFormat="1" applyFont="1" applyFill="1" applyBorder="1" applyAlignment="1">
      <alignment wrapText="1"/>
    </xf>
    <xf numFmtId="166" fontId="4" fillId="88" borderId="1" xfId="0" applyNumberFormat="1" applyFont="1" applyFill="1" applyBorder="1" applyAlignment="1">
      <alignment wrapText="1"/>
    </xf>
    <xf numFmtId="166" fontId="4" fillId="34" borderId="1" xfId="0" applyNumberFormat="1" applyFont="1" applyFill="1" applyBorder="1" applyAlignment="1">
      <alignment wrapText="1"/>
    </xf>
    <xf numFmtId="166" fontId="4" fillId="89" borderId="1" xfId="0" applyNumberFormat="1" applyFont="1" applyFill="1" applyBorder="1" applyAlignment="1">
      <alignment wrapText="1"/>
    </xf>
    <xf numFmtId="167" fontId="4" fillId="90" borderId="1" xfId="0" applyNumberFormat="1" applyFont="1" applyFill="1" applyBorder="1" applyAlignment="1">
      <alignment wrapText="1"/>
    </xf>
    <xf numFmtId="4" fontId="4" fillId="91" borderId="1" xfId="0" applyNumberFormat="1" applyFont="1" applyFill="1" applyBorder="1" applyAlignment="1">
      <alignment wrapText="1"/>
    </xf>
    <xf numFmtId="167" fontId="4" fillId="92" borderId="1" xfId="0" applyNumberFormat="1" applyFont="1" applyFill="1" applyBorder="1" applyAlignment="1">
      <alignment wrapText="1"/>
    </xf>
    <xf numFmtId="167" fontId="4" fillId="93" borderId="1" xfId="0" applyNumberFormat="1" applyFont="1" applyFill="1" applyBorder="1" applyAlignment="1">
      <alignment wrapText="1"/>
    </xf>
    <xf numFmtId="167" fontId="4" fillId="12" borderId="1" xfId="0" applyNumberFormat="1" applyFont="1" applyFill="1" applyBorder="1" applyAlignment="1">
      <alignment wrapText="1"/>
    </xf>
    <xf numFmtId="165" fontId="3" fillId="7" borderId="1" xfId="0" applyNumberFormat="1" applyFont="1" applyFill="1" applyBorder="1" applyAlignment="1">
      <alignment horizontal="right"/>
    </xf>
    <xf numFmtId="165" fontId="3" fillId="94" borderId="1" xfId="0" applyNumberFormat="1" applyFont="1" applyFill="1" applyBorder="1" applyAlignment="1">
      <alignment horizontal="right"/>
    </xf>
    <xf numFmtId="165" fontId="3" fillId="95" borderId="1" xfId="0" applyNumberFormat="1" applyFont="1" applyFill="1" applyBorder="1" applyAlignment="1">
      <alignment horizontal="right"/>
    </xf>
    <xf numFmtId="0" fontId="3" fillId="96" borderId="1" xfId="0" applyFont="1" applyFill="1" applyBorder="1" applyAlignment="1">
      <alignment horizontal="right"/>
    </xf>
    <xf numFmtId="0" fontId="3" fillId="97" borderId="1" xfId="0" applyFont="1" applyFill="1" applyBorder="1" applyAlignment="1">
      <alignment horizontal="right"/>
    </xf>
    <xf numFmtId="0" fontId="3" fillId="98" borderId="1" xfId="0" applyFont="1" applyFill="1" applyBorder="1" applyAlignment="1">
      <alignment horizontal="right"/>
    </xf>
    <xf numFmtId="0" fontId="3" fillId="99" borderId="1" xfId="0" applyFont="1" applyFill="1" applyBorder="1" applyAlignment="1">
      <alignment horizontal="right"/>
    </xf>
    <xf numFmtId="0" fontId="3" fillId="15" borderId="1" xfId="0" applyFont="1" applyFill="1" applyBorder="1" applyAlignment="1">
      <alignment horizontal="right"/>
    </xf>
    <xf numFmtId="164" fontId="3" fillId="100" borderId="1" xfId="0" applyNumberFormat="1" applyFont="1" applyFill="1" applyBorder="1" applyAlignment="1">
      <alignment horizontal="right"/>
    </xf>
    <xf numFmtId="164" fontId="3" fillId="59" borderId="1" xfId="0" applyNumberFormat="1" applyFont="1" applyFill="1" applyBorder="1" applyAlignment="1">
      <alignment horizontal="right"/>
    </xf>
    <xf numFmtId="164" fontId="3" fillId="101" borderId="1" xfId="0" applyNumberFormat="1" applyFont="1" applyFill="1" applyBorder="1" applyAlignment="1">
      <alignment horizontal="right"/>
    </xf>
    <xf numFmtId="4" fontId="3" fillId="102" borderId="1" xfId="0" applyNumberFormat="1" applyFont="1" applyFill="1" applyBorder="1" applyAlignment="1">
      <alignment horizontal="right"/>
    </xf>
    <xf numFmtId="166" fontId="4" fillId="104" borderId="1" xfId="0" applyNumberFormat="1" applyFont="1" applyFill="1" applyBorder="1" applyAlignment="1">
      <alignment wrapText="1"/>
    </xf>
    <xf numFmtId="166" fontId="4" fillId="105" borderId="1" xfId="0" applyNumberFormat="1" applyFont="1" applyFill="1" applyBorder="1" applyAlignment="1">
      <alignment wrapText="1"/>
    </xf>
    <xf numFmtId="166" fontId="4" fillId="106" borderId="1" xfId="0" applyNumberFormat="1" applyFont="1" applyFill="1" applyBorder="1" applyAlignment="1">
      <alignment wrapText="1"/>
    </xf>
    <xf numFmtId="166" fontId="4" fillId="107" borderId="1" xfId="0" applyNumberFormat="1" applyFont="1" applyFill="1" applyBorder="1" applyAlignment="1">
      <alignment wrapText="1"/>
    </xf>
    <xf numFmtId="167" fontId="4" fillId="108" borderId="1" xfId="0" applyNumberFormat="1" applyFont="1" applyFill="1" applyBorder="1" applyAlignment="1">
      <alignment wrapText="1"/>
    </xf>
    <xf numFmtId="4" fontId="4" fillId="109" borderId="1" xfId="0" applyNumberFormat="1" applyFont="1" applyFill="1" applyBorder="1" applyAlignment="1">
      <alignment wrapText="1"/>
    </xf>
    <xf numFmtId="167" fontId="4" fillId="110" borderId="1" xfId="0" applyNumberFormat="1" applyFont="1" applyFill="1" applyBorder="1" applyAlignment="1">
      <alignment wrapText="1"/>
    </xf>
    <xf numFmtId="165" fontId="3" fillId="82" borderId="1" xfId="0" applyNumberFormat="1" applyFont="1" applyFill="1" applyBorder="1" applyAlignment="1">
      <alignment horizontal="right"/>
    </xf>
    <xf numFmtId="165" fontId="3" fillId="112" borderId="1" xfId="0" applyNumberFormat="1" applyFont="1" applyFill="1" applyBorder="1" applyAlignment="1">
      <alignment horizontal="right"/>
    </xf>
    <xf numFmtId="165" fontId="3" fillId="113" borderId="1" xfId="0" applyNumberFormat="1" applyFont="1" applyFill="1" applyBorder="1" applyAlignment="1">
      <alignment horizontal="right"/>
    </xf>
    <xf numFmtId="0" fontId="3" fillId="114" borderId="1" xfId="0" applyFont="1" applyFill="1" applyBorder="1" applyAlignment="1">
      <alignment horizontal="right"/>
    </xf>
    <xf numFmtId="0" fontId="3" fillId="115" borderId="1" xfId="0" applyFont="1" applyFill="1" applyBorder="1" applyAlignment="1">
      <alignment horizontal="right"/>
    </xf>
    <xf numFmtId="0" fontId="3" fillId="116" borderId="1" xfId="0" applyFont="1" applyFill="1" applyBorder="1" applyAlignment="1">
      <alignment horizontal="right"/>
    </xf>
    <xf numFmtId="0" fontId="3" fillId="117" borderId="1" xfId="0" applyFont="1" applyFill="1" applyBorder="1" applyAlignment="1">
      <alignment horizontal="right"/>
    </xf>
    <xf numFmtId="0" fontId="3" fillId="118" borderId="1" xfId="0" applyFont="1" applyFill="1" applyBorder="1" applyAlignment="1">
      <alignment horizontal="right"/>
    </xf>
    <xf numFmtId="0" fontId="3" fillId="119" borderId="1" xfId="0" applyFont="1" applyFill="1" applyBorder="1" applyAlignment="1">
      <alignment horizontal="right"/>
    </xf>
    <xf numFmtId="164" fontId="3" fillId="120" borderId="1" xfId="0" applyNumberFormat="1" applyFont="1" applyFill="1" applyBorder="1" applyAlignment="1">
      <alignment horizontal="right"/>
    </xf>
    <xf numFmtId="164" fontId="3" fillId="121" borderId="1" xfId="0" applyNumberFormat="1" applyFont="1" applyFill="1" applyBorder="1" applyAlignment="1">
      <alignment horizontal="right"/>
    </xf>
    <xf numFmtId="164" fontId="3" fillId="122" borderId="1" xfId="0" applyNumberFormat="1" applyFont="1" applyFill="1" applyBorder="1" applyAlignment="1">
      <alignment horizontal="right"/>
    </xf>
    <xf numFmtId="4" fontId="3" fillId="123" borderId="1" xfId="0" applyNumberFormat="1" applyFont="1" applyFill="1" applyBorder="1" applyAlignment="1">
      <alignment horizontal="right"/>
    </xf>
    <xf numFmtId="164" fontId="3" fillId="98" borderId="1" xfId="0" applyNumberFormat="1" applyFont="1" applyFill="1" applyBorder="1" applyAlignment="1">
      <alignment horizontal="right"/>
    </xf>
    <xf numFmtId="164" fontId="3" fillId="124" borderId="1" xfId="0" applyNumberFormat="1" applyFont="1" applyFill="1" applyBorder="1" applyAlignment="1">
      <alignment horizontal="right"/>
    </xf>
    <xf numFmtId="164" fontId="3" fillId="125" borderId="1" xfId="0" applyNumberFormat="1" applyFont="1" applyFill="1" applyBorder="1" applyAlignment="1">
      <alignment horizontal="right"/>
    </xf>
    <xf numFmtId="2" fontId="3" fillId="126" borderId="1" xfId="0" applyNumberFormat="1" applyFont="1" applyFill="1" applyBorder="1" applyAlignment="1">
      <alignment horizontal="right"/>
    </xf>
    <xf numFmtId="166" fontId="4" fillId="128" borderId="1" xfId="0" applyNumberFormat="1" applyFont="1" applyFill="1" applyBorder="1" applyAlignment="1">
      <alignment wrapText="1"/>
    </xf>
    <xf numFmtId="166" fontId="4" fillId="129" borderId="1" xfId="0" applyNumberFormat="1" applyFont="1" applyFill="1" applyBorder="1" applyAlignment="1">
      <alignment wrapText="1"/>
    </xf>
    <xf numFmtId="166" fontId="4" fillId="130" borderId="1" xfId="0" applyNumberFormat="1" applyFont="1" applyFill="1" applyBorder="1" applyAlignment="1">
      <alignment wrapText="1"/>
    </xf>
    <xf numFmtId="167" fontId="4" fillId="131" borderId="1" xfId="0" applyNumberFormat="1" applyFont="1" applyFill="1" applyBorder="1" applyAlignment="1">
      <alignment wrapText="1"/>
    </xf>
    <xf numFmtId="4" fontId="4" fillId="132" borderId="1" xfId="0" applyNumberFormat="1" applyFont="1" applyFill="1" applyBorder="1" applyAlignment="1">
      <alignment wrapText="1"/>
    </xf>
    <xf numFmtId="167" fontId="4" fillId="133" borderId="1" xfId="0" applyNumberFormat="1" applyFont="1" applyFill="1" applyBorder="1" applyAlignment="1">
      <alignment wrapText="1"/>
    </xf>
    <xf numFmtId="167" fontId="4" fillId="134" borderId="1" xfId="0" applyNumberFormat="1" applyFont="1" applyFill="1" applyBorder="1" applyAlignment="1">
      <alignment wrapText="1"/>
    </xf>
    <xf numFmtId="165" fontId="3" fillId="136" borderId="1" xfId="0" applyNumberFormat="1" applyFont="1" applyFill="1" applyBorder="1" applyAlignment="1">
      <alignment horizontal="right"/>
    </xf>
    <xf numFmtId="165" fontId="3" fillId="137" borderId="1" xfId="0" applyNumberFormat="1" applyFont="1" applyFill="1" applyBorder="1" applyAlignment="1">
      <alignment horizontal="right"/>
    </xf>
    <xf numFmtId="165" fontId="3" fillId="138" borderId="1" xfId="0" applyNumberFormat="1" applyFont="1" applyFill="1" applyBorder="1" applyAlignment="1">
      <alignment horizontal="right"/>
    </xf>
    <xf numFmtId="0" fontId="3" fillId="139" borderId="1" xfId="0" applyFont="1" applyFill="1" applyBorder="1" applyAlignment="1">
      <alignment horizontal="right"/>
    </xf>
    <xf numFmtId="0" fontId="3" fillId="140" borderId="1" xfId="0" applyFont="1" applyFill="1" applyBorder="1" applyAlignment="1">
      <alignment horizontal="right"/>
    </xf>
    <xf numFmtId="164" fontId="3" fillId="141" borderId="1" xfId="0" applyNumberFormat="1" applyFont="1" applyFill="1" applyBorder="1" applyAlignment="1">
      <alignment horizontal="right"/>
    </xf>
    <xf numFmtId="164" fontId="3" fillId="142" borderId="1" xfId="0" applyNumberFormat="1" applyFont="1" applyFill="1" applyBorder="1" applyAlignment="1">
      <alignment horizontal="right"/>
    </xf>
    <xf numFmtId="164" fontId="3" fillId="143" borderId="1" xfId="0" applyNumberFormat="1" applyFont="1" applyFill="1" applyBorder="1" applyAlignment="1">
      <alignment horizontal="right"/>
    </xf>
    <xf numFmtId="4" fontId="3" fillId="144" borderId="1" xfId="0" applyNumberFormat="1" applyFont="1" applyFill="1" applyBorder="1" applyAlignment="1">
      <alignment horizontal="right"/>
    </xf>
    <xf numFmtId="164" fontId="3" fillId="117" borderId="1" xfId="0" applyNumberFormat="1" applyFont="1" applyFill="1" applyBorder="1" applyAlignment="1">
      <alignment horizontal="right"/>
    </xf>
    <xf numFmtId="164" fontId="3" fillId="130" borderId="1" xfId="0" applyNumberFormat="1" applyFont="1" applyFill="1" applyBorder="1" applyAlignment="1">
      <alignment horizontal="right"/>
    </xf>
    <xf numFmtId="2" fontId="3" fillId="117" borderId="1" xfId="0" applyNumberFormat="1" applyFont="1" applyFill="1" applyBorder="1" applyAlignment="1">
      <alignment horizontal="right"/>
    </xf>
    <xf numFmtId="166" fontId="4" fillId="146" borderId="1" xfId="0" applyNumberFormat="1" applyFont="1" applyFill="1" applyBorder="1" applyAlignment="1">
      <alignment wrapText="1"/>
    </xf>
    <xf numFmtId="166" fontId="4" fillId="122" borderId="1" xfId="0" applyNumberFormat="1" applyFont="1" applyFill="1" applyBorder="1" applyAlignment="1">
      <alignment wrapText="1"/>
    </xf>
    <xf numFmtId="166" fontId="4" fillId="117" borderId="1" xfId="0" applyNumberFormat="1" applyFont="1" applyFill="1" applyBorder="1" applyAlignment="1">
      <alignment wrapText="1"/>
    </xf>
    <xf numFmtId="167" fontId="4" fillId="3" borderId="1" xfId="0" applyNumberFormat="1" applyFont="1" applyFill="1" applyBorder="1" applyAlignment="1">
      <alignment wrapText="1"/>
    </xf>
    <xf numFmtId="4" fontId="4" fillId="147" borderId="1" xfId="0" applyNumberFormat="1" applyFont="1" applyFill="1" applyBorder="1" applyAlignment="1">
      <alignment wrapText="1"/>
    </xf>
    <xf numFmtId="167" fontId="4" fillId="148" borderId="1" xfId="0" applyNumberFormat="1" applyFont="1" applyFill="1" applyBorder="1" applyAlignment="1">
      <alignment wrapText="1"/>
    </xf>
    <xf numFmtId="0" fontId="3" fillId="25" borderId="1" xfId="0" applyFont="1" applyFill="1" applyBorder="1" applyAlignment="1">
      <alignment horizontal="right"/>
    </xf>
    <xf numFmtId="0" fontId="3" fillId="150" borderId="1" xfId="0" applyFont="1" applyFill="1" applyBorder="1" applyAlignment="1">
      <alignment horizontal="right"/>
    </xf>
    <xf numFmtId="0" fontId="3" fillId="151" borderId="1" xfId="0" applyFont="1" applyFill="1" applyBorder="1" applyAlignment="1">
      <alignment horizontal="right"/>
    </xf>
    <xf numFmtId="0" fontId="3" fillId="152" borderId="1" xfId="0" applyFont="1" applyFill="1" applyBorder="1" applyAlignment="1">
      <alignment horizontal="right"/>
    </xf>
    <xf numFmtId="0" fontId="3" fillId="153" borderId="1" xfId="0" applyFont="1" applyFill="1" applyBorder="1" applyAlignment="1">
      <alignment horizontal="right"/>
    </xf>
    <xf numFmtId="166" fontId="4" fillId="154" borderId="1" xfId="0" applyNumberFormat="1" applyFont="1" applyFill="1" applyBorder="1" applyAlignment="1">
      <alignment wrapText="1"/>
    </xf>
    <xf numFmtId="166" fontId="4" fillId="103" borderId="1" xfId="0" applyNumberFormat="1" applyFont="1" applyFill="1" applyBorder="1" applyAlignment="1">
      <alignment wrapText="1"/>
    </xf>
    <xf numFmtId="167" fontId="4" fillId="37" borderId="1" xfId="0" applyNumberFormat="1" applyFont="1" applyFill="1" applyBorder="1" applyAlignment="1">
      <alignment wrapText="1"/>
    </xf>
    <xf numFmtId="4" fontId="4" fillId="155" borderId="1" xfId="0" applyNumberFormat="1" applyFont="1" applyFill="1" applyBorder="1" applyAlignment="1">
      <alignment wrapText="1"/>
    </xf>
    <xf numFmtId="167" fontId="4" fillId="156" borderId="1" xfId="0" applyNumberFormat="1" applyFont="1" applyFill="1" applyBorder="1" applyAlignment="1">
      <alignment wrapText="1"/>
    </xf>
    <xf numFmtId="167" fontId="4" fillId="150" borderId="1" xfId="0" applyNumberFormat="1" applyFont="1" applyFill="1" applyBorder="1" applyAlignment="1">
      <alignment wrapText="1"/>
    </xf>
    <xf numFmtId="165" fontId="3" fillId="58" borderId="1" xfId="0" applyNumberFormat="1" applyFont="1" applyFill="1" applyBorder="1" applyAlignment="1">
      <alignment horizontal="right"/>
    </xf>
    <xf numFmtId="165" fontId="3" fillId="45" borderId="1" xfId="0" applyNumberFormat="1" applyFont="1" applyFill="1" applyBorder="1" applyAlignment="1">
      <alignment horizontal="right"/>
    </xf>
    <xf numFmtId="0" fontId="3" fillId="157" borderId="1" xfId="0" applyFont="1" applyFill="1" applyBorder="1" applyAlignment="1">
      <alignment horizontal="right"/>
    </xf>
    <xf numFmtId="0" fontId="3" fillId="68" borderId="1" xfId="0" applyFont="1" applyFill="1" applyBorder="1" applyAlignment="1">
      <alignment horizontal="right"/>
    </xf>
    <xf numFmtId="0" fontId="3" fillId="158" borderId="1" xfId="0" applyFont="1" applyFill="1" applyBorder="1" applyAlignment="1">
      <alignment horizontal="right"/>
    </xf>
    <xf numFmtId="164" fontId="3" fillId="31" borderId="1" xfId="0" applyNumberFormat="1" applyFont="1" applyFill="1" applyBorder="1" applyAlignment="1">
      <alignment horizontal="right"/>
    </xf>
    <xf numFmtId="164" fontId="3" fillId="67" borderId="1" xfId="0" applyNumberFormat="1" applyFont="1" applyFill="1" applyBorder="1" applyAlignment="1">
      <alignment horizontal="right"/>
    </xf>
    <xf numFmtId="4" fontId="3" fillId="59" borderId="1" xfId="0" applyNumberFormat="1" applyFont="1" applyFill="1" applyBorder="1" applyAlignment="1">
      <alignment horizontal="right"/>
    </xf>
    <xf numFmtId="164" fontId="3" fillId="159" borderId="1" xfId="0" applyNumberFormat="1" applyFont="1" applyFill="1" applyBorder="1" applyAlignment="1">
      <alignment horizontal="right"/>
    </xf>
    <xf numFmtId="164" fontId="3" fillId="160" borderId="1" xfId="0" applyNumberFormat="1" applyFont="1" applyFill="1" applyBorder="1" applyAlignment="1">
      <alignment horizontal="right"/>
    </xf>
    <xf numFmtId="2" fontId="3" fillId="161" borderId="1" xfId="0" applyNumberFormat="1" applyFont="1" applyFill="1" applyBorder="1" applyAlignment="1">
      <alignment horizontal="right"/>
    </xf>
    <xf numFmtId="166" fontId="4" fillId="7" borderId="1" xfId="0" applyNumberFormat="1" applyFont="1" applyFill="1" applyBorder="1" applyAlignment="1">
      <alignment wrapText="1"/>
    </xf>
    <xf numFmtId="166" fontId="4" fillId="27" borderId="1" xfId="0" applyNumberFormat="1" applyFont="1" applyFill="1" applyBorder="1" applyAlignment="1">
      <alignment wrapText="1"/>
    </xf>
    <xf numFmtId="167" fontId="4" fillId="67" borderId="1" xfId="0" applyNumberFormat="1" applyFont="1" applyFill="1" applyBorder="1" applyAlignment="1">
      <alignment wrapText="1"/>
    </xf>
    <xf numFmtId="4" fontId="4" fillId="9" borderId="1" xfId="0" applyNumberFormat="1" applyFont="1" applyFill="1" applyBorder="1" applyAlignment="1">
      <alignment wrapText="1"/>
    </xf>
    <xf numFmtId="167" fontId="4" fillId="162" borderId="1" xfId="0" applyNumberFormat="1" applyFont="1" applyFill="1" applyBorder="1" applyAlignment="1">
      <alignment wrapText="1"/>
    </xf>
    <xf numFmtId="167" fontId="4" fillId="42" borderId="1" xfId="0" applyNumberFormat="1" applyFont="1" applyFill="1" applyBorder="1" applyAlignment="1">
      <alignment wrapText="1"/>
    </xf>
    <xf numFmtId="167" fontId="4" fillId="8" borderId="1" xfId="0" applyNumberFormat="1" applyFont="1" applyFill="1" applyBorder="1" applyAlignment="1">
      <alignment wrapText="1"/>
    </xf>
    <xf numFmtId="165" fontId="3" fillId="163" borderId="1" xfId="0" applyNumberFormat="1" applyFont="1" applyFill="1" applyBorder="1" applyAlignment="1">
      <alignment horizontal="right"/>
    </xf>
    <xf numFmtId="165" fontId="3" fillId="60" borderId="1" xfId="0" applyNumberFormat="1" applyFont="1" applyFill="1" applyBorder="1" applyAlignment="1">
      <alignment horizontal="right"/>
    </xf>
    <xf numFmtId="165" fontId="3" fillId="61" borderId="1" xfId="0" applyNumberFormat="1" applyFont="1" applyFill="1" applyBorder="1" applyAlignment="1">
      <alignment horizontal="right"/>
    </xf>
    <xf numFmtId="0" fontId="3" fillId="154" borderId="1" xfId="0" applyFont="1" applyFill="1" applyBorder="1" applyAlignment="1">
      <alignment horizontal="right"/>
    </xf>
    <xf numFmtId="0" fontId="3" fillId="164" borderId="1" xfId="0" applyFont="1" applyFill="1" applyBorder="1" applyAlignment="1">
      <alignment horizontal="right"/>
    </xf>
    <xf numFmtId="164" fontId="3" fillId="102" borderId="1" xfId="0" applyNumberFormat="1" applyFont="1" applyFill="1" applyBorder="1" applyAlignment="1">
      <alignment horizontal="right"/>
    </xf>
    <xf numFmtId="164" fontId="3" fillId="55" borderId="1" xfId="0" applyNumberFormat="1" applyFont="1" applyFill="1" applyBorder="1" applyAlignment="1">
      <alignment horizontal="right"/>
    </xf>
    <xf numFmtId="4" fontId="3" fillId="101" borderId="1" xfId="0" applyNumberFormat="1" applyFont="1" applyFill="1" applyBorder="1" applyAlignment="1">
      <alignment horizontal="right"/>
    </xf>
    <xf numFmtId="164" fontId="3" fillId="165" borderId="1" xfId="0" applyNumberFormat="1" applyFont="1" applyFill="1" applyBorder="1" applyAlignment="1">
      <alignment horizontal="right"/>
    </xf>
    <xf numFmtId="164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 applyAlignment="1">
      <alignment horizontal="right"/>
    </xf>
    <xf numFmtId="166" fontId="4" fillId="166" borderId="1" xfId="0" applyNumberFormat="1" applyFont="1" applyFill="1" applyBorder="1" applyAlignment="1">
      <alignment wrapText="1"/>
    </xf>
    <xf numFmtId="166" fontId="4" fillId="167" borderId="1" xfId="0" applyNumberFormat="1" applyFont="1" applyFill="1" applyBorder="1" applyAlignment="1">
      <alignment wrapText="1"/>
    </xf>
    <xf numFmtId="166" fontId="4" fillId="168" borderId="1" xfId="0" applyNumberFormat="1" applyFont="1" applyFill="1" applyBorder="1" applyAlignment="1">
      <alignment wrapText="1"/>
    </xf>
    <xf numFmtId="167" fontId="4" fillId="154" borderId="1" xfId="0" applyNumberFormat="1" applyFont="1" applyFill="1" applyBorder="1" applyAlignment="1">
      <alignment wrapText="1"/>
    </xf>
    <xf numFmtId="4" fontId="4" fillId="169" borderId="1" xfId="0" applyNumberFormat="1" applyFont="1" applyFill="1" applyBorder="1" applyAlignment="1">
      <alignment wrapText="1"/>
    </xf>
    <xf numFmtId="167" fontId="4" fillId="170" borderId="1" xfId="0" applyNumberFormat="1" applyFont="1" applyFill="1" applyBorder="1" applyAlignment="1">
      <alignment wrapText="1"/>
    </xf>
    <xf numFmtId="167" fontId="4" fillId="171" borderId="1" xfId="0" applyNumberFormat="1" applyFont="1" applyFill="1" applyBorder="1" applyAlignment="1">
      <alignment wrapText="1"/>
    </xf>
    <xf numFmtId="167" fontId="4" fillId="83" borderId="1" xfId="0" applyNumberFormat="1" applyFont="1" applyFill="1" applyBorder="1" applyAlignment="1">
      <alignment wrapText="1"/>
    </xf>
    <xf numFmtId="165" fontId="3" fillId="172" borderId="1" xfId="0" applyNumberFormat="1" applyFont="1" applyFill="1" applyBorder="1" applyAlignment="1">
      <alignment horizontal="right"/>
    </xf>
    <xf numFmtId="165" fontId="3" fillId="164" borderId="1" xfId="0" applyNumberFormat="1" applyFont="1" applyFill="1" applyBorder="1" applyAlignment="1">
      <alignment horizontal="right"/>
    </xf>
    <xf numFmtId="165" fontId="3" fillId="173" borderId="1" xfId="0" applyNumberFormat="1" applyFont="1" applyFill="1" applyBorder="1" applyAlignment="1">
      <alignment horizontal="right"/>
    </xf>
    <xf numFmtId="0" fontId="3" fillId="64" borderId="1" xfId="0" applyFont="1" applyFill="1" applyBorder="1" applyAlignment="1">
      <alignment horizontal="right"/>
    </xf>
    <xf numFmtId="0" fontId="3" fillId="65" borderId="1" xfId="0" applyFont="1" applyFill="1" applyBorder="1" applyAlignment="1">
      <alignment horizontal="right"/>
    </xf>
    <xf numFmtId="0" fontId="3" fillId="66" borderId="1" xfId="0" applyFont="1" applyFill="1" applyBorder="1" applyAlignment="1">
      <alignment horizontal="right"/>
    </xf>
    <xf numFmtId="0" fontId="3" fillId="67" borderId="1" xfId="0" applyFont="1" applyFill="1" applyBorder="1" applyAlignment="1">
      <alignment horizontal="right"/>
    </xf>
    <xf numFmtId="0" fontId="3" fillId="174" borderId="1" xfId="0" applyFont="1" applyFill="1" applyBorder="1" applyAlignment="1">
      <alignment horizontal="right"/>
    </xf>
    <xf numFmtId="164" fontId="3" fillId="175" borderId="1" xfId="0" applyNumberFormat="1" applyFont="1" applyFill="1" applyBorder="1" applyAlignment="1">
      <alignment horizontal="right"/>
    </xf>
    <xf numFmtId="164" fontId="3" fillId="97" borderId="1" xfId="0" applyNumberFormat="1" applyFont="1" applyFill="1" applyBorder="1" applyAlignment="1">
      <alignment horizontal="right"/>
    </xf>
    <xf numFmtId="164" fontId="3" fillId="176" borderId="1" xfId="0" applyNumberFormat="1" applyFont="1" applyFill="1" applyBorder="1" applyAlignment="1">
      <alignment horizontal="right"/>
    </xf>
    <xf numFmtId="4" fontId="3" fillId="177" borderId="1" xfId="0" applyNumberFormat="1" applyFont="1" applyFill="1" applyBorder="1" applyAlignment="1">
      <alignment horizontal="right"/>
    </xf>
    <xf numFmtId="164" fontId="3" fillId="127" borderId="1" xfId="0" applyNumberFormat="1" applyFont="1" applyFill="1" applyBorder="1" applyAlignment="1">
      <alignment horizontal="right"/>
    </xf>
    <xf numFmtId="164" fontId="3" fillId="21" borderId="1" xfId="0" applyNumberFormat="1" applyFont="1" applyFill="1" applyBorder="1" applyAlignment="1">
      <alignment horizontal="right"/>
    </xf>
    <xf numFmtId="164" fontId="3" fillId="178" borderId="1" xfId="0" applyNumberFormat="1" applyFont="1" applyFill="1" applyBorder="1" applyAlignment="1">
      <alignment horizontal="right"/>
    </xf>
    <xf numFmtId="2" fontId="3" fillId="178" borderId="1" xfId="0" applyNumberFormat="1" applyFont="1" applyFill="1" applyBorder="1" applyAlignment="1">
      <alignment horizontal="right"/>
    </xf>
    <xf numFmtId="166" fontId="4" fillId="180" borderId="1" xfId="0" applyNumberFormat="1" applyFont="1" applyFill="1" applyBorder="1" applyAlignment="1">
      <alignment wrapText="1"/>
    </xf>
    <xf numFmtId="166" fontId="4" fillId="71" borderId="1" xfId="0" applyNumberFormat="1" applyFont="1" applyFill="1" applyBorder="1" applyAlignment="1">
      <alignment wrapText="1"/>
    </xf>
    <xf numFmtId="166" fontId="4" fillId="83" borderId="1" xfId="0" applyNumberFormat="1" applyFont="1" applyFill="1" applyBorder="1" applyAlignment="1">
      <alignment wrapText="1"/>
    </xf>
    <xf numFmtId="167" fontId="4" fillId="181" borderId="1" xfId="0" applyNumberFormat="1" applyFont="1" applyFill="1" applyBorder="1" applyAlignment="1">
      <alignment wrapText="1"/>
    </xf>
    <xf numFmtId="4" fontId="4" fillId="182" borderId="1" xfId="0" applyNumberFormat="1" applyFont="1" applyFill="1" applyBorder="1" applyAlignment="1">
      <alignment wrapText="1"/>
    </xf>
    <xf numFmtId="167" fontId="4" fillId="172" borderId="1" xfId="0" applyNumberFormat="1" applyFont="1" applyFill="1" applyBorder="1" applyAlignment="1">
      <alignment wrapText="1"/>
    </xf>
    <xf numFmtId="167" fontId="4" fillId="183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right"/>
    </xf>
    <xf numFmtId="0" fontId="3" fillId="185" borderId="1" xfId="0" applyFont="1" applyFill="1" applyBorder="1" applyAlignment="1">
      <alignment horizontal="right"/>
    </xf>
    <xf numFmtId="0" fontId="3" fillId="186" borderId="1" xfId="0" applyFont="1" applyFill="1" applyBorder="1" applyAlignment="1">
      <alignment horizontal="right"/>
    </xf>
    <xf numFmtId="0" fontId="3" fillId="187" borderId="1" xfId="0" applyFont="1" applyFill="1" applyBorder="1" applyAlignment="1">
      <alignment horizontal="right"/>
    </xf>
    <xf numFmtId="0" fontId="3" fillId="188" borderId="1" xfId="0" applyFont="1" applyFill="1" applyBorder="1" applyAlignment="1">
      <alignment horizontal="right"/>
    </xf>
    <xf numFmtId="164" fontId="3" fillId="93" borderId="1" xfId="0" applyNumberFormat="1" applyFont="1" applyFill="1" applyBorder="1" applyAlignment="1">
      <alignment horizontal="right"/>
    </xf>
    <xf numFmtId="164" fontId="3" fillId="189" borderId="1" xfId="0" applyNumberFormat="1" applyFont="1" applyFill="1" applyBorder="1" applyAlignment="1">
      <alignment horizontal="right"/>
    </xf>
    <xf numFmtId="4" fontId="3" fillId="134" borderId="1" xfId="0" applyNumberFormat="1" applyFont="1" applyFill="1" applyBorder="1" applyAlignment="1">
      <alignment horizontal="right"/>
    </xf>
    <xf numFmtId="164" fontId="3" fillId="81" borderId="1" xfId="0" applyNumberFormat="1" applyFont="1" applyFill="1" applyBorder="1" applyAlignment="1">
      <alignment horizontal="right"/>
    </xf>
    <xf numFmtId="2" fontId="3" fillId="190" borderId="1" xfId="0" applyNumberFormat="1" applyFont="1" applyFill="1" applyBorder="1" applyAlignment="1">
      <alignment horizontal="right"/>
    </xf>
    <xf numFmtId="166" fontId="4" fillId="191" borderId="1" xfId="0" applyNumberFormat="1" applyFont="1" applyFill="1" applyBorder="1" applyAlignment="1">
      <alignment wrapText="1"/>
    </xf>
    <xf numFmtId="166" fontId="4" fillId="16" borderId="1" xfId="0" applyNumberFormat="1" applyFont="1" applyFill="1" applyBorder="1" applyAlignment="1">
      <alignment wrapText="1"/>
    </xf>
    <xf numFmtId="166" fontId="4" fillId="192" borderId="1" xfId="0" applyNumberFormat="1" applyFont="1" applyFill="1" applyBorder="1" applyAlignment="1">
      <alignment wrapText="1"/>
    </xf>
    <xf numFmtId="166" fontId="4" fillId="133" borderId="1" xfId="0" applyNumberFormat="1" applyFont="1" applyFill="1" applyBorder="1" applyAlignment="1">
      <alignment wrapText="1"/>
    </xf>
    <xf numFmtId="167" fontId="4" fillId="193" borderId="1" xfId="0" applyNumberFormat="1" applyFont="1" applyFill="1" applyBorder="1" applyAlignment="1">
      <alignment wrapText="1"/>
    </xf>
    <xf numFmtId="4" fontId="4" fillId="33" borderId="1" xfId="0" applyNumberFormat="1" applyFont="1" applyFill="1" applyBorder="1" applyAlignment="1">
      <alignment wrapText="1"/>
    </xf>
    <xf numFmtId="167" fontId="4" fillId="88" borderId="1" xfId="0" applyNumberFormat="1" applyFont="1" applyFill="1" applyBorder="1" applyAlignment="1">
      <alignment wrapText="1"/>
    </xf>
    <xf numFmtId="167" fontId="4" fillId="194" borderId="1" xfId="0" applyNumberFormat="1" applyFont="1" applyFill="1" applyBorder="1" applyAlignment="1">
      <alignment wrapText="1"/>
    </xf>
    <xf numFmtId="167" fontId="4" fillId="195" borderId="1" xfId="0" applyNumberFormat="1" applyFont="1" applyFill="1" applyBorder="1" applyAlignment="1">
      <alignment wrapText="1"/>
    </xf>
    <xf numFmtId="165" fontId="3" fillId="12" borderId="1" xfId="0" applyNumberFormat="1" applyFont="1" applyFill="1" applyBorder="1" applyAlignment="1">
      <alignment horizontal="right"/>
    </xf>
    <xf numFmtId="0" fontId="3" fillId="193" borderId="1" xfId="0" applyFont="1" applyFill="1" applyBorder="1" applyAlignment="1">
      <alignment horizontal="right"/>
    </xf>
    <xf numFmtId="0" fontId="3" fillId="196" borderId="1" xfId="0" applyFont="1" applyFill="1" applyBorder="1" applyAlignment="1">
      <alignment horizontal="right"/>
    </xf>
    <xf numFmtId="0" fontId="3" fillId="197" borderId="1" xfId="0" applyFont="1" applyFill="1" applyBorder="1" applyAlignment="1">
      <alignment horizontal="right"/>
    </xf>
    <xf numFmtId="0" fontId="3" fillId="198" borderId="1" xfId="0" applyFont="1" applyFill="1" applyBorder="1" applyAlignment="1">
      <alignment horizontal="right"/>
    </xf>
    <xf numFmtId="0" fontId="3" fillId="199" borderId="1" xfId="0" applyFont="1" applyFill="1" applyBorder="1" applyAlignment="1">
      <alignment horizontal="right"/>
    </xf>
    <xf numFmtId="164" fontId="3" fillId="200" borderId="1" xfId="0" applyNumberFormat="1" applyFont="1" applyFill="1" applyBorder="1" applyAlignment="1">
      <alignment horizontal="right"/>
    </xf>
    <xf numFmtId="4" fontId="3" fillId="201" borderId="1" xfId="0" applyNumberFormat="1" applyFont="1" applyFill="1" applyBorder="1" applyAlignment="1">
      <alignment horizontal="right"/>
    </xf>
    <xf numFmtId="164" fontId="3" fillId="202" borderId="1" xfId="0" applyNumberFormat="1" applyFont="1" applyFill="1" applyBorder="1" applyAlignment="1">
      <alignment horizontal="right"/>
    </xf>
    <xf numFmtId="164" fontId="3" fillId="203" borderId="1" xfId="0" applyNumberFormat="1" applyFont="1" applyFill="1" applyBorder="1" applyAlignment="1">
      <alignment horizontal="right"/>
    </xf>
    <xf numFmtId="2" fontId="3" fillId="203" borderId="1" xfId="0" applyNumberFormat="1" applyFont="1" applyFill="1" applyBorder="1" applyAlignment="1">
      <alignment horizontal="right"/>
    </xf>
    <xf numFmtId="166" fontId="4" fillId="100" borderId="1" xfId="0" applyNumberFormat="1" applyFont="1" applyFill="1" applyBorder="1" applyAlignment="1">
      <alignment wrapText="1"/>
    </xf>
    <xf numFmtId="166" fontId="4" fillId="204" borderId="1" xfId="0" applyNumberFormat="1" applyFont="1" applyFill="1" applyBorder="1" applyAlignment="1">
      <alignment wrapText="1"/>
    </xf>
    <xf numFmtId="166" fontId="4" fillId="205" borderId="1" xfId="0" applyNumberFormat="1" applyFont="1" applyFill="1" applyBorder="1" applyAlignment="1">
      <alignment wrapText="1"/>
    </xf>
    <xf numFmtId="167" fontId="4" fillId="206" borderId="1" xfId="0" applyNumberFormat="1" applyFont="1" applyFill="1" applyBorder="1" applyAlignment="1">
      <alignment wrapText="1"/>
    </xf>
    <xf numFmtId="4" fontId="4" fillId="207" borderId="1" xfId="0" applyNumberFormat="1" applyFont="1" applyFill="1" applyBorder="1" applyAlignment="1">
      <alignment wrapText="1"/>
    </xf>
    <xf numFmtId="167" fontId="4" fillId="208" borderId="1" xfId="0" applyNumberFormat="1" applyFont="1" applyFill="1" applyBorder="1" applyAlignment="1">
      <alignment wrapText="1"/>
    </xf>
    <xf numFmtId="167" fontId="4" fillId="180" borderId="1" xfId="0" applyNumberFormat="1" applyFont="1" applyFill="1" applyBorder="1" applyAlignment="1">
      <alignment wrapText="1"/>
    </xf>
    <xf numFmtId="165" fontId="3" fillId="97" borderId="1" xfId="0" applyNumberFormat="1" applyFont="1" applyFill="1" applyBorder="1" applyAlignment="1">
      <alignment horizontal="right"/>
    </xf>
    <xf numFmtId="165" fontId="3" fillId="210" borderId="1" xfId="0" applyNumberFormat="1" applyFont="1" applyFill="1" applyBorder="1" applyAlignment="1">
      <alignment horizontal="right"/>
    </xf>
    <xf numFmtId="0" fontId="3" fillId="106" borderId="1" xfId="0" applyFont="1" applyFill="1" applyBorder="1" applyAlignment="1">
      <alignment horizontal="right"/>
    </xf>
    <xf numFmtId="0" fontId="3" fillId="211" borderId="1" xfId="0" applyFont="1" applyFill="1" applyBorder="1" applyAlignment="1">
      <alignment horizontal="right"/>
    </xf>
    <xf numFmtId="0" fontId="3" fillId="212" borderId="1" xfId="0" applyFont="1" applyFill="1" applyBorder="1" applyAlignment="1">
      <alignment horizontal="right"/>
    </xf>
    <xf numFmtId="0" fontId="3" fillId="213" borderId="1" xfId="0" applyFont="1" applyFill="1" applyBorder="1" applyAlignment="1">
      <alignment horizontal="right"/>
    </xf>
    <xf numFmtId="164" fontId="3" fillId="214" borderId="1" xfId="0" applyNumberFormat="1" applyFont="1" applyFill="1" applyBorder="1" applyAlignment="1">
      <alignment horizontal="right"/>
    </xf>
    <xf numFmtId="164" fontId="3" fillId="215" borderId="1" xfId="0" applyNumberFormat="1" applyFont="1" applyFill="1" applyBorder="1" applyAlignment="1">
      <alignment horizontal="right"/>
    </xf>
    <xf numFmtId="4" fontId="3" fillId="216" borderId="1" xfId="0" applyNumberFormat="1" applyFont="1" applyFill="1" applyBorder="1" applyAlignment="1">
      <alignment horizontal="right"/>
    </xf>
    <xf numFmtId="164" fontId="3" fillId="217" borderId="1" xfId="0" applyNumberFormat="1" applyFont="1" applyFill="1" applyBorder="1" applyAlignment="1">
      <alignment horizontal="right"/>
    </xf>
    <xf numFmtId="2" fontId="3" fillId="177" borderId="1" xfId="0" applyNumberFormat="1" applyFont="1" applyFill="1" applyBorder="1" applyAlignment="1">
      <alignment horizontal="right"/>
    </xf>
    <xf numFmtId="166" fontId="4" fillId="195" borderId="1" xfId="0" applyNumberFormat="1" applyFont="1" applyFill="1" applyBorder="1" applyAlignment="1">
      <alignment wrapText="1"/>
    </xf>
    <xf numFmtId="166" fontId="4" fillId="218" borderId="1" xfId="0" applyNumberFormat="1" applyFont="1" applyFill="1" applyBorder="1" applyAlignment="1">
      <alignment wrapText="1"/>
    </xf>
    <xf numFmtId="166" fontId="4" fillId="164" borderId="1" xfId="0" applyNumberFormat="1" applyFont="1" applyFill="1" applyBorder="1" applyAlignment="1">
      <alignment wrapText="1"/>
    </xf>
    <xf numFmtId="167" fontId="4" fillId="219" borderId="1" xfId="0" applyNumberFormat="1" applyFont="1" applyFill="1" applyBorder="1" applyAlignment="1">
      <alignment wrapText="1"/>
    </xf>
    <xf numFmtId="4" fontId="4" fillId="112" borderId="1" xfId="0" applyNumberFormat="1" applyFont="1" applyFill="1" applyBorder="1" applyAlignment="1">
      <alignment wrapText="1"/>
    </xf>
    <xf numFmtId="167" fontId="4" fillId="220" borderId="1" xfId="0" applyNumberFormat="1" applyFont="1" applyFill="1" applyBorder="1" applyAlignment="1">
      <alignment wrapText="1"/>
    </xf>
    <xf numFmtId="167" fontId="4" fillId="221" borderId="1" xfId="0" applyNumberFormat="1" applyFont="1" applyFill="1" applyBorder="1" applyAlignment="1">
      <alignment wrapText="1"/>
    </xf>
    <xf numFmtId="167" fontId="4" fillId="222" borderId="1" xfId="0" applyNumberFormat="1" applyFont="1" applyFill="1" applyBorder="1" applyAlignment="1">
      <alignment wrapText="1"/>
    </xf>
    <xf numFmtId="165" fontId="3" fillId="223" borderId="1" xfId="0" applyNumberFormat="1" applyFont="1" applyFill="1" applyBorder="1" applyAlignment="1">
      <alignment horizontal="right"/>
    </xf>
    <xf numFmtId="165" fontId="3" fillId="150" borderId="1" xfId="0" applyNumberFormat="1" applyFont="1" applyFill="1" applyBorder="1" applyAlignment="1">
      <alignment horizontal="right"/>
    </xf>
    <xf numFmtId="164" fontId="3" fillId="77" borderId="1" xfId="0" applyNumberFormat="1" applyFont="1" applyFill="1" applyBorder="1" applyAlignment="1">
      <alignment horizontal="right"/>
    </xf>
    <xf numFmtId="4" fontId="3" fillId="23" borderId="1" xfId="0" applyNumberFormat="1" applyFont="1" applyFill="1" applyBorder="1" applyAlignment="1">
      <alignment horizontal="right"/>
    </xf>
    <xf numFmtId="166" fontId="4" fillId="132" borderId="1" xfId="0" applyNumberFormat="1" applyFont="1" applyFill="1" applyBorder="1" applyAlignment="1">
      <alignment wrapText="1"/>
    </xf>
    <xf numFmtId="166" fontId="4" fillId="220" borderId="1" xfId="0" applyNumberFormat="1" applyFont="1" applyFill="1" applyBorder="1" applyAlignment="1">
      <alignment wrapText="1"/>
    </xf>
    <xf numFmtId="166" fontId="4" fillId="95" borderId="1" xfId="0" applyNumberFormat="1" applyFont="1" applyFill="1" applyBorder="1" applyAlignment="1">
      <alignment wrapText="1"/>
    </xf>
    <xf numFmtId="167" fontId="4" fillId="29" borderId="1" xfId="0" applyNumberFormat="1" applyFont="1" applyFill="1" applyBorder="1" applyAlignment="1">
      <alignment wrapText="1"/>
    </xf>
    <xf numFmtId="4" fontId="4" fillId="220" borderId="1" xfId="0" applyNumberFormat="1" applyFont="1" applyFill="1" applyBorder="1" applyAlignment="1">
      <alignment wrapText="1"/>
    </xf>
    <xf numFmtId="167" fontId="4" fillId="224" borderId="1" xfId="0" applyNumberFormat="1" applyFont="1" applyFill="1" applyBorder="1" applyAlignment="1">
      <alignment wrapText="1"/>
    </xf>
    <xf numFmtId="0" fontId="3" fillId="225" borderId="1" xfId="0" applyFont="1" applyFill="1" applyBorder="1" applyAlignment="1">
      <alignment horizontal="right"/>
    </xf>
    <xf numFmtId="164" fontId="3" fillId="145" borderId="1" xfId="0" applyNumberFormat="1" applyFont="1" applyFill="1" applyBorder="1" applyAlignment="1">
      <alignment horizontal="right"/>
    </xf>
    <xf numFmtId="164" fontId="3" fillId="226" borderId="1" xfId="0" applyNumberFormat="1" applyFont="1" applyFill="1" applyBorder="1" applyAlignment="1">
      <alignment horizontal="right"/>
    </xf>
    <xf numFmtId="164" fontId="3" fillId="227" borderId="1" xfId="0" applyNumberFormat="1" applyFont="1" applyFill="1" applyBorder="1" applyAlignment="1">
      <alignment horizontal="right"/>
    </xf>
    <xf numFmtId="4" fontId="3" fillId="228" borderId="1" xfId="0" applyNumberFormat="1" applyFont="1" applyFill="1" applyBorder="1" applyAlignment="1">
      <alignment horizontal="right"/>
    </xf>
    <xf numFmtId="2" fontId="3" fillId="77" borderId="1" xfId="0" applyNumberFormat="1" applyFont="1" applyFill="1" applyBorder="1" applyAlignment="1">
      <alignment horizontal="right"/>
    </xf>
    <xf numFmtId="166" fontId="4" fillId="153" borderId="1" xfId="0" applyNumberFormat="1" applyFont="1" applyFill="1" applyBorder="1" applyAlignment="1">
      <alignment wrapText="1"/>
    </xf>
    <xf numFmtId="166" fontId="4" fillId="96" borderId="1" xfId="0" applyNumberFormat="1" applyFont="1" applyFill="1" applyBorder="1" applyAlignment="1">
      <alignment wrapText="1"/>
    </xf>
    <xf numFmtId="166" fontId="4" fillId="230" borderId="1" xfId="0" applyNumberFormat="1" applyFont="1" applyFill="1" applyBorder="1" applyAlignment="1">
      <alignment wrapText="1"/>
    </xf>
    <xf numFmtId="167" fontId="4" fillId="231" borderId="1" xfId="0" applyNumberFormat="1" applyFont="1" applyFill="1" applyBorder="1" applyAlignment="1">
      <alignment wrapText="1"/>
    </xf>
    <xf numFmtId="4" fontId="4" fillId="129" borderId="1" xfId="0" applyNumberFormat="1" applyFont="1" applyFill="1" applyBorder="1" applyAlignment="1">
      <alignment wrapText="1"/>
    </xf>
    <xf numFmtId="167" fontId="4" fillId="232" borderId="1" xfId="0" applyNumberFormat="1" applyFont="1" applyFill="1" applyBorder="1" applyAlignment="1">
      <alignment wrapText="1"/>
    </xf>
    <xf numFmtId="165" fontId="3" fillId="8" borderId="1" xfId="0" applyNumberFormat="1" applyFont="1" applyFill="1" applyBorder="1" applyAlignment="1">
      <alignment horizontal="right"/>
    </xf>
    <xf numFmtId="165" fontId="3" fillId="234" borderId="1" xfId="0" applyNumberFormat="1" applyFont="1" applyFill="1" applyBorder="1" applyAlignment="1">
      <alignment horizontal="right"/>
    </xf>
    <xf numFmtId="0" fontId="3" fillId="235" borderId="1" xfId="0" applyFont="1" applyFill="1" applyBorder="1" applyAlignment="1">
      <alignment horizontal="right"/>
    </xf>
    <xf numFmtId="0" fontId="3" fillId="112" borderId="1" xfId="0" applyFont="1" applyFill="1" applyBorder="1" applyAlignment="1">
      <alignment horizontal="right"/>
    </xf>
    <xf numFmtId="166" fontId="4" fillId="236" borderId="1" xfId="0" applyNumberFormat="1" applyFont="1" applyFill="1" applyBorder="1" applyAlignment="1">
      <alignment wrapText="1"/>
    </xf>
    <xf numFmtId="166" fontId="4" fillId="237" borderId="1" xfId="0" applyNumberFormat="1" applyFont="1" applyFill="1" applyBorder="1" applyAlignment="1">
      <alignment wrapText="1"/>
    </xf>
    <xf numFmtId="167" fontId="4" fillId="98" borderId="1" xfId="0" applyNumberFormat="1" applyFont="1" applyFill="1" applyBorder="1" applyAlignment="1">
      <alignment wrapText="1"/>
    </xf>
    <xf numFmtId="4" fontId="4" fillId="238" borderId="1" xfId="0" applyNumberFormat="1" applyFont="1" applyFill="1" applyBorder="1" applyAlignment="1">
      <alignment wrapText="1"/>
    </xf>
    <xf numFmtId="167" fontId="4" fillId="239" borderId="1" xfId="0" applyNumberFormat="1" applyFont="1" applyFill="1" applyBorder="1" applyAlignment="1">
      <alignment wrapText="1"/>
    </xf>
    <xf numFmtId="167" fontId="4" fillId="129" borderId="1" xfId="0" applyNumberFormat="1" applyFont="1" applyFill="1" applyBorder="1" applyAlignment="1">
      <alignment wrapText="1"/>
    </xf>
    <xf numFmtId="165" fontId="3" fillId="240" borderId="1" xfId="0" applyNumberFormat="1" applyFont="1" applyFill="1" applyBorder="1" applyAlignment="1">
      <alignment horizontal="right"/>
    </xf>
    <xf numFmtId="165" fontId="3" fillId="241" borderId="1" xfId="0" applyNumberFormat="1" applyFont="1" applyFill="1" applyBorder="1" applyAlignment="1">
      <alignment horizontal="right"/>
    </xf>
    <xf numFmtId="165" fontId="3" fillId="212" borderId="1" xfId="0" applyNumberFormat="1" applyFont="1" applyFill="1" applyBorder="1" applyAlignment="1">
      <alignment horizontal="right"/>
    </xf>
    <xf numFmtId="0" fontId="3" fillId="242" borderId="1" xfId="0" applyFont="1" applyFill="1" applyBorder="1" applyAlignment="1">
      <alignment horizontal="right"/>
    </xf>
    <xf numFmtId="0" fontId="3" fillId="243" borderId="1" xfId="0" applyFont="1" applyFill="1" applyBorder="1" applyAlignment="1">
      <alignment horizontal="right"/>
    </xf>
    <xf numFmtId="164" fontId="3" fillId="244" borderId="1" xfId="0" applyNumberFormat="1" applyFont="1" applyFill="1" applyBorder="1" applyAlignment="1">
      <alignment horizontal="right"/>
    </xf>
    <xf numFmtId="164" fontId="3" fillId="230" borderId="1" xfId="0" applyNumberFormat="1" applyFont="1" applyFill="1" applyBorder="1" applyAlignment="1">
      <alignment horizontal="right"/>
    </xf>
    <xf numFmtId="164" fontId="3" fillId="245" borderId="1" xfId="0" applyNumberFormat="1" applyFont="1" applyFill="1" applyBorder="1" applyAlignment="1">
      <alignment horizontal="right"/>
    </xf>
    <xf numFmtId="4" fontId="3" fillId="157" borderId="1" xfId="0" applyNumberFormat="1" applyFont="1" applyFill="1" applyBorder="1" applyAlignment="1">
      <alignment horizontal="right"/>
    </xf>
    <xf numFmtId="166" fontId="4" fillId="32" borderId="1" xfId="0" applyNumberFormat="1" applyFont="1" applyFill="1" applyBorder="1" applyAlignment="1">
      <alignment wrapText="1"/>
    </xf>
    <xf numFmtId="166" fontId="4" fillId="8" borderId="1" xfId="0" applyNumberFormat="1" applyFont="1" applyFill="1" applyBorder="1" applyAlignment="1">
      <alignment wrapText="1"/>
    </xf>
    <xf numFmtId="4" fontId="4" fillId="247" borderId="1" xfId="0" applyNumberFormat="1" applyFont="1" applyFill="1" applyBorder="1" applyAlignment="1">
      <alignment wrapText="1"/>
    </xf>
    <xf numFmtId="167" fontId="4" fillId="52" borderId="1" xfId="0" applyNumberFormat="1" applyFont="1" applyFill="1" applyBorder="1" applyAlignment="1">
      <alignment wrapText="1"/>
    </xf>
    <xf numFmtId="167" fontId="4" fillId="248" borderId="1" xfId="0" applyNumberFormat="1" applyFont="1" applyFill="1" applyBorder="1" applyAlignment="1">
      <alignment wrapText="1"/>
    </xf>
    <xf numFmtId="165" fontId="3" fillId="249" borderId="1" xfId="0" applyNumberFormat="1" applyFont="1" applyFill="1" applyBorder="1" applyAlignment="1">
      <alignment horizontal="right"/>
    </xf>
    <xf numFmtId="0" fontId="3" fillId="250" borderId="1" xfId="0" applyFont="1" applyFill="1" applyBorder="1" applyAlignment="1">
      <alignment horizontal="right"/>
    </xf>
    <xf numFmtId="0" fontId="3" fillId="251" borderId="1" xfId="0" applyFont="1" applyFill="1" applyBorder="1" applyAlignment="1">
      <alignment horizontal="right"/>
    </xf>
    <xf numFmtId="164" fontId="3" fillId="252" borderId="1" xfId="0" applyNumberFormat="1" applyFont="1" applyFill="1" applyBorder="1" applyAlignment="1">
      <alignment horizontal="right"/>
    </xf>
    <xf numFmtId="2" fontId="3" fillId="45" borderId="1" xfId="0" applyNumberFormat="1" applyFont="1" applyFill="1" applyBorder="1" applyAlignment="1">
      <alignment horizontal="right"/>
    </xf>
    <xf numFmtId="166" fontId="4" fillId="253" borderId="1" xfId="0" applyNumberFormat="1" applyFont="1" applyFill="1" applyBorder="1" applyAlignment="1">
      <alignment wrapText="1"/>
    </xf>
    <xf numFmtId="166" fontId="4" fillId="193" borderId="1" xfId="0" applyNumberFormat="1" applyFont="1" applyFill="1" applyBorder="1" applyAlignment="1">
      <alignment wrapText="1"/>
    </xf>
    <xf numFmtId="167" fontId="4" fillId="16" borderId="1" xfId="0" applyNumberFormat="1" applyFont="1" applyFill="1" applyBorder="1" applyAlignment="1">
      <alignment wrapText="1"/>
    </xf>
    <xf numFmtId="167" fontId="4" fillId="254" borderId="1" xfId="0" applyNumberFormat="1" applyFont="1" applyFill="1" applyBorder="1" applyAlignment="1">
      <alignment wrapText="1"/>
    </xf>
    <xf numFmtId="167" fontId="4" fillId="250" borderId="1" xfId="0" applyNumberFormat="1" applyFont="1" applyFill="1" applyBorder="1" applyAlignment="1">
      <alignment wrapText="1"/>
    </xf>
    <xf numFmtId="165" fontId="3" fillId="255" borderId="1" xfId="0" applyNumberFormat="1" applyFont="1" applyFill="1" applyBorder="1" applyAlignment="1">
      <alignment horizontal="right"/>
    </xf>
    <xf numFmtId="0" fontId="3" fillId="256" borderId="1" xfId="0" applyFont="1" applyFill="1" applyBorder="1" applyAlignment="1">
      <alignment horizontal="right"/>
    </xf>
    <xf numFmtId="0" fontId="3" fillId="202" borderId="1" xfId="0" applyFont="1" applyFill="1" applyBorder="1" applyAlignment="1">
      <alignment horizontal="right"/>
    </xf>
    <xf numFmtId="164" fontId="3" fillId="257" borderId="1" xfId="0" applyNumberFormat="1" applyFont="1" applyFill="1" applyBorder="1" applyAlignment="1">
      <alignment horizontal="right"/>
    </xf>
    <xf numFmtId="164" fontId="3" fillId="258" borderId="1" xfId="0" applyNumberFormat="1" applyFont="1" applyFill="1" applyBorder="1" applyAlignment="1">
      <alignment horizontal="right"/>
    </xf>
    <xf numFmtId="4" fontId="3" fillId="259" borderId="1" xfId="0" applyNumberFormat="1" applyFont="1" applyFill="1" applyBorder="1" applyAlignment="1">
      <alignment horizontal="right"/>
    </xf>
    <xf numFmtId="166" fontId="4" fillId="219" borderId="1" xfId="0" applyNumberFormat="1" applyFont="1" applyFill="1" applyBorder="1" applyAlignment="1">
      <alignment wrapText="1"/>
    </xf>
    <xf numFmtId="167" fontId="4" fillId="87" borderId="1" xfId="0" applyNumberFormat="1" applyFont="1" applyFill="1" applyBorder="1" applyAlignment="1">
      <alignment wrapText="1"/>
    </xf>
    <xf numFmtId="4" fontId="4" fillId="18" borderId="1" xfId="0" applyNumberFormat="1" applyFont="1" applyFill="1" applyBorder="1" applyAlignment="1">
      <alignment wrapText="1"/>
    </xf>
    <xf numFmtId="167" fontId="4" fillId="260" borderId="1" xfId="0" applyNumberFormat="1" applyFont="1" applyFill="1" applyBorder="1" applyAlignment="1">
      <alignment wrapText="1"/>
    </xf>
    <xf numFmtId="165" fontId="3" fillId="261" borderId="1" xfId="0" applyNumberFormat="1" applyFont="1" applyFill="1" applyBorder="1" applyAlignment="1">
      <alignment horizontal="right"/>
    </xf>
    <xf numFmtId="165" fontId="3" fillId="144" borderId="1" xfId="0" applyNumberFormat="1" applyFont="1" applyFill="1" applyBorder="1" applyAlignment="1">
      <alignment horizontal="right"/>
    </xf>
    <xf numFmtId="0" fontId="3" fillId="262" borderId="1" xfId="0" applyFont="1" applyFill="1" applyBorder="1" applyAlignment="1">
      <alignment horizontal="right"/>
    </xf>
    <xf numFmtId="0" fontId="3" fillId="263" borderId="1" xfId="0" applyFont="1" applyFill="1" applyBorder="1" applyAlignment="1">
      <alignment horizontal="right"/>
    </xf>
    <xf numFmtId="4" fontId="3" fillId="117" borderId="1" xfId="0" applyNumberFormat="1" applyFont="1" applyFill="1" applyBorder="1" applyAlignment="1">
      <alignment horizontal="right"/>
    </xf>
    <xf numFmtId="164" fontId="3" fillId="264" borderId="1" xfId="0" applyNumberFormat="1" applyFont="1" applyFill="1" applyBorder="1" applyAlignment="1">
      <alignment horizontal="right"/>
    </xf>
    <xf numFmtId="2" fontId="3" fillId="264" borderId="1" xfId="0" applyNumberFormat="1" applyFont="1" applyFill="1" applyBorder="1" applyAlignment="1">
      <alignment horizontal="right"/>
    </xf>
    <xf numFmtId="166" fontId="4" fillId="266" borderId="1" xfId="0" applyNumberFormat="1" applyFont="1" applyFill="1" applyBorder="1" applyAlignment="1">
      <alignment wrapText="1"/>
    </xf>
    <xf numFmtId="166" fontId="4" fillId="267" borderId="1" xfId="0" applyNumberFormat="1" applyFont="1" applyFill="1" applyBorder="1" applyAlignment="1">
      <alignment wrapText="1"/>
    </xf>
    <xf numFmtId="166" fontId="4" fillId="268" borderId="1" xfId="0" applyNumberFormat="1" applyFont="1" applyFill="1" applyBorder="1" applyAlignment="1">
      <alignment wrapText="1"/>
    </xf>
    <xf numFmtId="166" fontId="4" fillId="119" borderId="1" xfId="0" applyNumberFormat="1" applyFont="1" applyFill="1" applyBorder="1" applyAlignment="1">
      <alignment wrapText="1"/>
    </xf>
    <xf numFmtId="167" fontId="4" fillId="269" borderId="1" xfId="0" applyNumberFormat="1" applyFont="1" applyFill="1" applyBorder="1" applyAlignment="1">
      <alignment wrapText="1"/>
    </xf>
    <xf numFmtId="4" fontId="4" fillId="270" borderId="1" xfId="0" applyNumberFormat="1" applyFont="1" applyFill="1" applyBorder="1" applyAlignment="1">
      <alignment wrapText="1"/>
    </xf>
    <xf numFmtId="167" fontId="4" fillId="271" borderId="1" xfId="0" applyNumberFormat="1" applyFont="1" applyFill="1" applyBorder="1" applyAlignment="1">
      <alignment wrapText="1"/>
    </xf>
    <xf numFmtId="167" fontId="4" fillId="115" borderId="1" xfId="0" applyNumberFormat="1" applyFont="1" applyFill="1" applyBorder="1" applyAlignment="1">
      <alignment wrapText="1"/>
    </xf>
    <xf numFmtId="165" fontId="3" fillId="273" borderId="1" xfId="0" applyNumberFormat="1" applyFont="1" applyFill="1" applyBorder="1" applyAlignment="1">
      <alignment horizontal="right"/>
    </xf>
    <xf numFmtId="165" fontId="3" fillId="274" borderId="1" xfId="0" applyNumberFormat="1" applyFont="1" applyFill="1" applyBorder="1" applyAlignment="1">
      <alignment horizontal="right"/>
    </xf>
    <xf numFmtId="165" fontId="3" fillId="275" borderId="1" xfId="0" applyNumberFormat="1" applyFont="1" applyFill="1" applyBorder="1" applyAlignment="1">
      <alignment horizontal="right"/>
    </xf>
    <xf numFmtId="0" fontId="3" fillId="253" borderId="1" xfId="0" applyFont="1" applyFill="1" applyBorder="1" applyAlignment="1">
      <alignment horizontal="right"/>
    </xf>
    <xf numFmtId="164" fontId="3" fillId="152" borderId="1" xfId="0" applyNumberFormat="1" applyFont="1" applyFill="1" applyBorder="1" applyAlignment="1">
      <alignment horizontal="right"/>
    </xf>
    <xf numFmtId="164" fontId="3" fillId="147" borderId="1" xfId="0" applyNumberFormat="1" applyFont="1" applyFill="1" applyBorder="1" applyAlignment="1">
      <alignment horizontal="right"/>
    </xf>
    <xf numFmtId="2" fontId="3" fillId="276" borderId="1" xfId="0" applyNumberFormat="1" applyFont="1" applyFill="1" applyBorder="1" applyAlignment="1">
      <alignment horizontal="right"/>
    </xf>
    <xf numFmtId="166" fontId="4" fillId="257" borderId="1" xfId="0" applyNumberFormat="1" applyFont="1" applyFill="1" applyBorder="1" applyAlignment="1">
      <alignment wrapText="1"/>
    </xf>
    <xf numFmtId="166" fontId="4" fillId="277" borderId="1" xfId="0" applyNumberFormat="1" applyFont="1" applyFill="1" applyBorder="1" applyAlignment="1">
      <alignment wrapText="1"/>
    </xf>
    <xf numFmtId="166" fontId="4" fillId="278" borderId="1" xfId="0" applyNumberFormat="1" applyFont="1" applyFill="1" applyBorder="1" applyAlignment="1">
      <alignment wrapText="1"/>
    </xf>
    <xf numFmtId="166" fontId="4" fillId="113" borderId="1" xfId="0" applyNumberFormat="1" applyFont="1" applyFill="1" applyBorder="1" applyAlignment="1">
      <alignment wrapText="1"/>
    </xf>
    <xf numFmtId="167" fontId="4" fillId="279" borderId="1" xfId="0" applyNumberFormat="1" applyFont="1" applyFill="1" applyBorder="1" applyAlignment="1">
      <alignment wrapText="1"/>
    </xf>
    <xf numFmtId="4" fontId="4" fillId="37" borderId="1" xfId="0" applyNumberFormat="1" applyFont="1" applyFill="1" applyBorder="1" applyAlignment="1">
      <alignment wrapText="1"/>
    </xf>
    <xf numFmtId="167" fontId="4" fillId="280" borderId="1" xfId="0" applyNumberFormat="1" applyFont="1" applyFill="1" applyBorder="1" applyAlignment="1">
      <alignment wrapText="1"/>
    </xf>
    <xf numFmtId="165" fontId="3" fillId="281" borderId="1" xfId="0" applyNumberFormat="1" applyFont="1" applyFill="1" applyBorder="1" applyAlignment="1">
      <alignment horizontal="right"/>
    </xf>
    <xf numFmtId="165" fontId="3" fillId="155" borderId="1" xfId="0" applyNumberFormat="1" applyFont="1" applyFill="1" applyBorder="1" applyAlignment="1">
      <alignment horizontal="right"/>
    </xf>
    <xf numFmtId="0" fontId="3" fillId="90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282" borderId="1" xfId="0" applyFont="1" applyFill="1" applyBorder="1" applyAlignment="1">
      <alignment horizontal="right"/>
    </xf>
    <xf numFmtId="0" fontId="3" fillId="283" borderId="1" xfId="0" applyFont="1" applyFill="1" applyBorder="1" applyAlignment="1">
      <alignment horizontal="right"/>
    </xf>
    <xf numFmtId="164" fontId="3" fillId="279" borderId="1" xfId="0" applyNumberFormat="1" applyFont="1" applyFill="1" applyBorder="1" applyAlignment="1">
      <alignment horizontal="right"/>
    </xf>
    <xf numFmtId="164" fontId="3" fillId="284" borderId="1" xfId="0" applyNumberFormat="1" applyFont="1" applyFill="1" applyBorder="1" applyAlignment="1">
      <alignment horizontal="right"/>
    </xf>
    <xf numFmtId="4" fontId="3" fillId="285" borderId="1" xfId="0" applyNumberFormat="1" applyFont="1" applyFill="1" applyBorder="1" applyAlignment="1">
      <alignment horizontal="right"/>
    </xf>
    <xf numFmtId="166" fontId="4" fillId="239" borderId="1" xfId="0" applyNumberFormat="1" applyFont="1" applyFill="1" applyBorder="1" applyAlignment="1">
      <alignment wrapText="1"/>
    </xf>
    <xf numFmtId="166" fontId="4" fillId="286" borderId="1" xfId="0" applyNumberFormat="1" applyFont="1" applyFill="1" applyBorder="1" applyAlignment="1">
      <alignment wrapText="1"/>
    </xf>
    <xf numFmtId="166" fontId="4" fillId="59" borderId="1" xfId="0" applyNumberFormat="1" applyFont="1" applyFill="1" applyBorder="1" applyAlignment="1">
      <alignment wrapText="1"/>
    </xf>
    <xf numFmtId="167" fontId="4" fillId="32" borderId="1" xfId="0" applyNumberFormat="1" applyFont="1" applyFill="1" applyBorder="1" applyAlignment="1">
      <alignment wrapText="1"/>
    </xf>
    <xf numFmtId="4" fontId="4" fillId="287" borderId="1" xfId="0" applyNumberFormat="1" applyFont="1" applyFill="1" applyBorder="1" applyAlignment="1">
      <alignment wrapText="1"/>
    </xf>
    <xf numFmtId="167" fontId="4" fillId="288" borderId="1" xfId="0" applyNumberFormat="1" applyFont="1" applyFill="1" applyBorder="1" applyAlignment="1">
      <alignment wrapText="1"/>
    </xf>
    <xf numFmtId="165" fontId="3" fillId="289" borderId="1" xfId="0" applyNumberFormat="1" applyFont="1" applyFill="1" applyBorder="1" applyAlignment="1">
      <alignment horizontal="right"/>
    </xf>
    <xf numFmtId="164" fontId="3" fillId="290" borderId="1" xfId="0" applyNumberFormat="1" applyFont="1" applyFill="1" applyBorder="1" applyAlignment="1">
      <alignment horizontal="right"/>
    </xf>
    <xf numFmtId="4" fontId="3" fillId="287" borderId="1" xfId="0" applyNumberFormat="1" applyFont="1" applyFill="1" applyBorder="1" applyAlignment="1">
      <alignment horizontal="right"/>
    </xf>
    <xf numFmtId="166" fontId="4" fillId="51" borderId="1" xfId="0" applyNumberFormat="1" applyFont="1" applyFill="1" applyBorder="1" applyAlignment="1">
      <alignment wrapText="1"/>
    </xf>
    <xf numFmtId="166" fontId="4" fillId="179" borderId="1" xfId="0" applyNumberFormat="1" applyFont="1" applyFill="1" applyBorder="1" applyAlignment="1">
      <alignment wrapText="1"/>
    </xf>
    <xf numFmtId="166" fontId="4" fillId="288" borderId="1" xfId="0" applyNumberFormat="1" applyFont="1" applyFill="1" applyBorder="1" applyAlignment="1">
      <alignment wrapText="1"/>
    </xf>
    <xf numFmtId="167" fontId="4" fillId="48" borderId="1" xfId="0" applyNumberFormat="1" applyFont="1" applyFill="1" applyBorder="1" applyAlignment="1">
      <alignment wrapText="1"/>
    </xf>
    <xf numFmtId="4" fontId="4" fillId="254" borderId="1" xfId="0" applyNumberFormat="1" applyFont="1" applyFill="1" applyBorder="1" applyAlignment="1">
      <alignment wrapText="1"/>
    </xf>
    <xf numFmtId="167" fontId="4" fillId="291" borderId="1" xfId="0" applyNumberFormat="1" applyFont="1" applyFill="1" applyBorder="1" applyAlignment="1">
      <alignment wrapText="1"/>
    </xf>
    <xf numFmtId="167" fontId="4" fillId="249" borderId="1" xfId="0" applyNumberFormat="1" applyFont="1" applyFill="1" applyBorder="1" applyAlignment="1">
      <alignment wrapText="1"/>
    </xf>
    <xf numFmtId="167" fontId="4" fillId="189" borderId="1" xfId="0" applyNumberFormat="1" applyFont="1" applyFill="1" applyBorder="1" applyAlignment="1">
      <alignment wrapText="1"/>
    </xf>
    <xf numFmtId="165" fontId="3" fillId="189" borderId="1" xfId="0" applyNumberFormat="1" applyFont="1" applyFill="1" applyBorder="1" applyAlignment="1">
      <alignment horizontal="right"/>
    </xf>
    <xf numFmtId="166" fontId="4" fillId="163" borderId="1" xfId="0" applyNumberFormat="1" applyFont="1" applyFill="1" applyBorder="1" applyAlignment="1">
      <alignment wrapText="1"/>
    </xf>
    <xf numFmtId="4" fontId="4" fillId="42" borderId="1" xfId="0" applyNumberFormat="1" applyFont="1" applyFill="1" applyBorder="1" applyAlignment="1">
      <alignment wrapText="1"/>
    </xf>
    <xf numFmtId="167" fontId="4" fillId="89" borderId="1" xfId="0" applyNumberFormat="1" applyFont="1" applyFill="1" applyBorder="1" applyAlignment="1">
      <alignment wrapText="1"/>
    </xf>
    <xf numFmtId="167" fontId="4" fillId="54" borderId="1" xfId="0" applyNumberFormat="1" applyFont="1" applyFill="1" applyBorder="1" applyAlignment="1">
      <alignment wrapText="1"/>
    </xf>
    <xf numFmtId="165" fontId="3" fillId="292" borderId="1" xfId="0" applyNumberFormat="1" applyFont="1" applyFill="1" applyBorder="1" applyAlignment="1">
      <alignment horizontal="right"/>
    </xf>
    <xf numFmtId="165" fontId="3" fillId="293" borderId="1" xfId="0" applyNumberFormat="1" applyFont="1" applyFill="1" applyBorder="1" applyAlignment="1">
      <alignment horizontal="right"/>
    </xf>
    <xf numFmtId="0" fontId="3" fillId="294" borderId="1" xfId="0" applyFont="1" applyFill="1" applyBorder="1" applyAlignment="1">
      <alignment horizontal="right"/>
    </xf>
    <xf numFmtId="164" fontId="3" fillId="219" borderId="1" xfId="0" applyNumberFormat="1" applyFont="1" applyFill="1" applyBorder="1" applyAlignment="1">
      <alignment horizontal="right"/>
    </xf>
    <xf numFmtId="164" fontId="3" fillId="239" borderId="1" xfId="0" applyNumberFormat="1" applyFont="1" applyFill="1" applyBorder="1" applyAlignment="1">
      <alignment horizontal="right"/>
    </xf>
    <xf numFmtId="4" fontId="3" fillId="112" borderId="1" xfId="0" applyNumberFormat="1" applyFont="1" applyFill="1" applyBorder="1" applyAlignment="1">
      <alignment horizontal="right"/>
    </xf>
    <xf numFmtId="164" fontId="3" fillId="278" borderId="1" xfId="0" applyNumberFormat="1" applyFont="1" applyFill="1" applyBorder="1" applyAlignment="1">
      <alignment horizontal="right"/>
    </xf>
    <xf numFmtId="2" fontId="3" fillId="295" borderId="1" xfId="0" applyNumberFormat="1" applyFont="1" applyFill="1" applyBorder="1" applyAlignment="1">
      <alignment horizontal="right"/>
    </xf>
    <xf numFmtId="166" fontId="4" fillId="77" borderId="1" xfId="0" applyNumberFormat="1" applyFont="1" applyFill="1" applyBorder="1" applyAlignment="1">
      <alignment wrapText="1"/>
    </xf>
    <xf numFmtId="166" fontId="4" fillId="23" borderId="1" xfId="0" applyNumberFormat="1" applyFont="1" applyFill="1" applyBorder="1" applyAlignment="1">
      <alignment wrapText="1"/>
    </xf>
    <xf numFmtId="166" fontId="4" fillId="124" borderId="1" xfId="0" applyNumberFormat="1" applyFont="1" applyFill="1" applyBorder="1" applyAlignment="1">
      <alignment wrapText="1"/>
    </xf>
    <xf numFmtId="167" fontId="4" fillId="296" borderId="1" xfId="0" applyNumberFormat="1" applyFont="1" applyFill="1" applyBorder="1" applyAlignment="1">
      <alignment wrapText="1"/>
    </xf>
    <xf numFmtId="4" fontId="4" fillId="297" borderId="1" xfId="0" applyNumberFormat="1" applyFont="1" applyFill="1" applyBorder="1" applyAlignment="1">
      <alignment wrapText="1"/>
    </xf>
    <xf numFmtId="167" fontId="4" fillId="298" borderId="1" xfId="0" applyNumberFormat="1" applyFont="1" applyFill="1" applyBorder="1" applyAlignment="1">
      <alignment wrapText="1"/>
    </xf>
    <xf numFmtId="167" fontId="4" fillId="299" borderId="1" xfId="0" applyNumberFormat="1" applyFont="1" applyFill="1" applyBorder="1" applyAlignment="1">
      <alignment wrapText="1"/>
    </xf>
    <xf numFmtId="165" fontId="3" fillId="280" borderId="1" xfId="0" applyNumberFormat="1" applyFont="1" applyFill="1" applyBorder="1" applyAlignment="1">
      <alignment horizontal="right"/>
    </xf>
    <xf numFmtId="0" fontId="3" fillId="165" borderId="1" xfId="0" applyFont="1" applyFill="1" applyBorder="1" applyAlignment="1">
      <alignment horizontal="right"/>
    </xf>
    <xf numFmtId="0" fontId="3" fillId="155" borderId="1" xfId="0" applyFont="1" applyFill="1" applyBorder="1" applyAlignment="1">
      <alignment horizontal="right"/>
    </xf>
    <xf numFmtId="164" fontId="3" fillId="300" borderId="1" xfId="0" applyNumberFormat="1" applyFont="1" applyFill="1" applyBorder="1" applyAlignment="1">
      <alignment horizontal="right"/>
    </xf>
    <xf numFmtId="164" fontId="3" fillId="155" borderId="1" xfId="0" applyNumberFormat="1" applyFont="1" applyFill="1" applyBorder="1" applyAlignment="1">
      <alignment horizontal="right"/>
    </xf>
    <xf numFmtId="4" fontId="3" fillId="165" borderId="1" xfId="0" applyNumberFormat="1" applyFont="1" applyFill="1" applyBorder="1" applyAlignment="1">
      <alignment horizontal="right"/>
    </xf>
    <xf numFmtId="164" fontId="3" fillId="105" borderId="1" xfId="0" applyNumberFormat="1" applyFont="1" applyFill="1" applyBorder="1" applyAlignment="1">
      <alignment horizontal="right"/>
    </xf>
    <xf numFmtId="164" fontId="3" fillId="207" borderId="1" xfId="0" applyNumberFormat="1" applyFont="1" applyFill="1" applyBorder="1" applyAlignment="1">
      <alignment horizontal="right"/>
    </xf>
    <xf numFmtId="2" fontId="3" fillId="207" borderId="1" xfId="0" applyNumberFormat="1" applyFont="1" applyFill="1" applyBorder="1" applyAlignment="1">
      <alignment horizontal="right"/>
    </xf>
    <xf numFmtId="166" fontId="4" fillId="301" borderId="1" xfId="0" applyNumberFormat="1" applyFont="1" applyFill="1" applyBorder="1" applyAlignment="1">
      <alignment wrapText="1"/>
    </xf>
    <xf numFmtId="166" fontId="4" fillId="101" borderId="1" xfId="0" applyNumberFormat="1" applyFont="1" applyFill="1" applyBorder="1" applyAlignment="1">
      <alignment wrapText="1"/>
    </xf>
    <xf numFmtId="166" fontId="4" fillId="285" borderId="1" xfId="0" applyNumberFormat="1" applyFont="1" applyFill="1" applyBorder="1" applyAlignment="1">
      <alignment wrapText="1"/>
    </xf>
    <xf numFmtId="167" fontId="4" fillId="6" borderId="1" xfId="0" applyNumberFormat="1" applyFont="1" applyFill="1" applyBorder="1" applyAlignment="1">
      <alignment wrapText="1"/>
    </xf>
    <xf numFmtId="167" fontId="4" fillId="19" borderId="1" xfId="0" applyNumberFormat="1" applyFont="1" applyFill="1" applyBorder="1" applyAlignment="1">
      <alignment wrapText="1"/>
    </xf>
    <xf numFmtId="167" fontId="4" fillId="10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165" fontId="3" fillId="67" borderId="1" xfId="0" applyNumberFormat="1" applyFont="1" applyFill="1" applyBorder="1" applyAlignment="1">
      <alignment horizontal="right"/>
    </xf>
    <xf numFmtId="0" fontId="3" fillId="171" borderId="1" xfId="0" applyFont="1" applyFill="1" applyBorder="1" applyAlignment="1">
      <alignment horizontal="right"/>
    </xf>
    <xf numFmtId="0" fontId="3" fillId="26" borderId="1" xfId="0" applyFont="1" applyFill="1" applyBorder="1" applyAlignment="1">
      <alignment horizontal="right"/>
    </xf>
    <xf numFmtId="164" fontId="3" fillId="79" borderId="1" xfId="0" applyNumberFormat="1" applyFont="1" applyFill="1" applyBorder="1" applyAlignment="1">
      <alignment horizontal="right"/>
    </xf>
    <xf numFmtId="4" fontId="3" fillId="301" borderId="1" xfId="0" applyNumberFormat="1" applyFont="1" applyFill="1" applyBorder="1" applyAlignment="1">
      <alignment horizontal="right"/>
    </xf>
    <xf numFmtId="164" fontId="3" fillId="302" borderId="1" xfId="0" applyNumberFormat="1" applyFont="1" applyFill="1" applyBorder="1" applyAlignment="1">
      <alignment horizontal="right"/>
    </xf>
    <xf numFmtId="164" fontId="3" fillId="303" borderId="1" xfId="0" applyNumberFormat="1" applyFont="1" applyFill="1" applyBorder="1" applyAlignment="1">
      <alignment horizontal="right"/>
    </xf>
    <xf numFmtId="2" fontId="3" fillId="303" borderId="1" xfId="0" applyNumberFormat="1" applyFont="1" applyFill="1" applyBorder="1" applyAlignment="1">
      <alignment horizontal="right"/>
    </xf>
    <xf numFmtId="166" fontId="4" fillId="281" borderId="1" xfId="0" applyNumberFormat="1" applyFont="1" applyFill="1" applyBorder="1" applyAlignment="1">
      <alignment wrapText="1"/>
    </xf>
    <xf numFmtId="166" fontId="4" fillId="280" borderId="1" xfId="0" applyNumberFormat="1" applyFont="1" applyFill="1" applyBorder="1" applyAlignment="1">
      <alignment wrapText="1"/>
    </xf>
    <xf numFmtId="166" fontId="4" fillId="304" borderId="1" xfId="0" applyNumberFormat="1" applyFont="1" applyFill="1" applyBorder="1" applyAlignment="1">
      <alignment wrapText="1"/>
    </xf>
    <xf numFmtId="167" fontId="4" fillId="41" borderId="1" xfId="0" applyNumberFormat="1" applyFont="1" applyFill="1" applyBorder="1" applyAlignment="1">
      <alignment wrapText="1"/>
    </xf>
    <xf numFmtId="4" fontId="4" fillId="299" borderId="1" xfId="0" applyNumberFormat="1" applyFont="1" applyFill="1" applyBorder="1" applyAlignment="1">
      <alignment wrapText="1"/>
    </xf>
    <xf numFmtId="167" fontId="4" fillId="30" borderId="1" xfId="0" applyNumberFormat="1" applyFont="1" applyFill="1" applyBorder="1" applyAlignment="1">
      <alignment wrapText="1"/>
    </xf>
    <xf numFmtId="167" fontId="4" fillId="281" borderId="1" xfId="0" applyNumberFormat="1" applyFont="1" applyFill="1" applyBorder="1" applyAlignment="1">
      <alignment wrapText="1"/>
    </xf>
    <xf numFmtId="165" fontId="3" fillId="133" borderId="1" xfId="0" applyNumberFormat="1" applyFont="1" applyFill="1" applyBorder="1" applyAlignment="1">
      <alignment horizontal="right"/>
    </xf>
    <xf numFmtId="166" fontId="4" fillId="284" borderId="1" xfId="0" applyNumberFormat="1" applyFont="1" applyFill="1" applyBorder="1" applyAlignment="1">
      <alignment wrapText="1"/>
    </xf>
    <xf numFmtId="166" fontId="4" fillId="223" borderId="1" xfId="0" applyNumberFormat="1" applyFont="1" applyFill="1" applyBorder="1" applyAlignment="1">
      <alignment wrapText="1"/>
    </xf>
    <xf numFmtId="166" fontId="4" fillId="305" borderId="1" xfId="0" applyNumberFormat="1" applyFont="1" applyFill="1" applyBorder="1" applyAlignment="1">
      <alignment wrapText="1"/>
    </xf>
    <xf numFmtId="167" fontId="4" fillId="301" borderId="1" xfId="0" applyNumberFormat="1" applyFont="1" applyFill="1" applyBorder="1" applyAlignment="1">
      <alignment wrapText="1"/>
    </xf>
    <xf numFmtId="4" fontId="4" fillId="225" borderId="1" xfId="0" applyNumberFormat="1" applyFont="1" applyFill="1" applyBorder="1" applyAlignment="1">
      <alignment wrapText="1"/>
    </xf>
    <xf numFmtId="0" fontId="3" fillId="306" borderId="1" xfId="0" applyFont="1" applyFill="1" applyBorder="1" applyAlignment="1">
      <alignment horizontal="right"/>
    </xf>
    <xf numFmtId="164" fontId="3" fillId="123" borderId="1" xfId="0" applyNumberFormat="1" applyFont="1" applyFill="1" applyBorder="1" applyAlignment="1">
      <alignment horizontal="right"/>
    </xf>
    <xf numFmtId="164" fontId="3" fillId="307" borderId="1" xfId="0" applyNumberFormat="1" applyFont="1" applyFill="1" applyBorder="1" applyAlignment="1">
      <alignment horizontal="right"/>
    </xf>
    <xf numFmtId="4" fontId="3" fillId="308" borderId="1" xfId="0" applyNumberFormat="1" applyFont="1" applyFill="1" applyBorder="1" applyAlignment="1">
      <alignment horizontal="right"/>
    </xf>
    <xf numFmtId="2" fontId="3" fillId="200" borderId="1" xfId="0" applyNumberFormat="1" applyFont="1" applyFill="1" applyBorder="1" applyAlignment="1">
      <alignment horizontal="right"/>
    </xf>
    <xf numFmtId="166" fontId="4" fillId="309" borderId="1" xfId="0" applyNumberFormat="1" applyFont="1" applyFill="1" applyBorder="1" applyAlignment="1">
      <alignment wrapText="1"/>
    </xf>
    <xf numFmtId="166" fontId="4" fillId="152" borderId="1" xfId="0" applyNumberFormat="1" applyFont="1" applyFill="1" applyBorder="1" applyAlignment="1">
      <alignment wrapText="1"/>
    </xf>
    <xf numFmtId="166" fontId="4" fillId="94" borderId="1" xfId="0" applyNumberFormat="1" applyFont="1" applyFill="1" applyBorder="1" applyAlignment="1">
      <alignment wrapText="1"/>
    </xf>
    <xf numFmtId="167" fontId="4" fillId="117" borderId="1" xfId="0" applyNumberFormat="1" applyFont="1" applyFill="1" applyBorder="1" applyAlignment="1">
      <alignment wrapText="1"/>
    </xf>
    <xf numFmtId="4" fontId="4" fillId="310" borderId="1" xfId="0" applyNumberFormat="1" applyFont="1" applyFill="1" applyBorder="1" applyAlignment="1">
      <alignment wrapText="1"/>
    </xf>
    <xf numFmtId="167" fontId="4" fillId="310" borderId="1" xfId="0" applyNumberFormat="1" applyFont="1" applyFill="1" applyBorder="1" applyAlignment="1">
      <alignment wrapText="1"/>
    </xf>
    <xf numFmtId="165" fontId="3" fillId="311" borderId="1" xfId="0" applyNumberFormat="1" applyFont="1" applyFill="1" applyBorder="1" applyAlignment="1">
      <alignment horizontal="right"/>
    </xf>
    <xf numFmtId="0" fontId="3" fillId="312" borderId="1" xfId="0" applyFont="1" applyFill="1" applyBorder="1" applyAlignment="1">
      <alignment horizontal="right"/>
    </xf>
    <xf numFmtId="0" fontId="3" fillId="313" borderId="1" xfId="0" applyFont="1" applyFill="1" applyBorder="1" applyAlignment="1">
      <alignment horizontal="right"/>
    </xf>
    <xf numFmtId="0" fontId="3" fillId="314" borderId="1" xfId="0" applyFont="1" applyFill="1" applyBorder="1" applyAlignment="1">
      <alignment horizontal="right"/>
    </xf>
    <xf numFmtId="0" fontId="3" fillId="315" borderId="1" xfId="0" applyFont="1" applyFill="1" applyBorder="1" applyAlignment="1">
      <alignment horizontal="right"/>
    </xf>
    <xf numFmtId="0" fontId="3" fillId="316" borderId="1" xfId="0" applyFont="1" applyFill="1" applyBorder="1" applyAlignment="1">
      <alignment horizontal="right"/>
    </xf>
    <xf numFmtId="164" fontId="3" fillId="185" borderId="1" xfId="0" applyNumberFormat="1" applyFont="1" applyFill="1" applyBorder="1" applyAlignment="1">
      <alignment horizontal="right"/>
    </xf>
    <xf numFmtId="4" fontId="3" fillId="93" borderId="1" xfId="0" applyNumberFormat="1" applyFont="1" applyFill="1" applyBorder="1" applyAlignment="1">
      <alignment horizontal="right"/>
    </xf>
    <xf numFmtId="166" fontId="4" fillId="221" borderId="1" xfId="0" applyNumberFormat="1" applyFont="1" applyFill="1" applyBorder="1" applyAlignment="1">
      <alignment wrapText="1"/>
    </xf>
    <xf numFmtId="167" fontId="4" fillId="293" borderId="1" xfId="0" applyNumberFormat="1" applyFont="1" applyFill="1" applyBorder="1" applyAlignment="1">
      <alignment wrapText="1"/>
    </xf>
    <xf numFmtId="4" fontId="4" fillId="317" borderId="1" xfId="0" applyNumberFormat="1" applyFont="1" applyFill="1" applyBorder="1" applyAlignment="1">
      <alignment wrapText="1"/>
    </xf>
    <xf numFmtId="167" fontId="4" fillId="318" borderId="1" xfId="0" applyNumberFormat="1" applyFont="1" applyFill="1" applyBorder="1" applyAlignment="1">
      <alignment wrapText="1"/>
    </xf>
    <xf numFmtId="167" fontId="4" fillId="307" borderId="1" xfId="0" applyNumberFormat="1" applyFont="1" applyFill="1" applyBorder="1" applyAlignment="1">
      <alignment wrapText="1"/>
    </xf>
    <xf numFmtId="167" fontId="4" fillId="319" borderId="1" xfId="0" applyNumberFormat="1" applyFont="1" applyFill="1" applyBorder="1" applyAlignment="1">
      <alignment wrapText="1"/>
    </xf>
    <xf numFmtId="165" fontId="3" fillId="250" borderId="1" xfId="0" applyNumberFormat="1" applyFont="1" applyFill="1" applyBorder="1" applyAlignment="1">
      <alignment horizontal="right"/>
    </xf>
    <xf numFmtId="165" fontId="3" fillId="147" borderId="1" xfId="0" applyNumberFormat="1" applyFont="1" applyFill="1" applyBorder="1" applyAlignment="1">
      <alignment horizontal="right"/>
    </xf>
    <xf numFmtId="164" fontId="3" fillId="194" borderId="1" xfId="0" applyNumberFormat="1" applyFont="1" applyFill="1" applyBorder="1" applyAlignment="1">
      <alignment horizontal="right"/>
    </xf>
    <xf numFmtId="4" fontId="3" fillId="47" borderId="1" xfId="0" applyNumberFormat="1" applyFont="1" applyFill="1" applyBorder="1" applyAlignment="1">
      <alignment horizontal="right"/>
    </xf>
    <xf numFmtId="164" fontId="3" fillId="172" borderId="1" xfId="0" applyNumberFormat="1" applyFont="1" applyFill="1" applyBorder="1" applyAlignment="1">
      <alignment horizontal="right"/>
    </xf>
    <xf numFmtId="164" fontId="3" fillId="248" borderId="1" xfId="0" applyNumberFormat="1" applyFont="1" applyFill="1" applyBorder="1" applyAlignment="1">
      <alignment horizontal="right"/>
    </xf>
    <xf numFmtId="166" fontId="4" fillId="320" borderId="1" xfId="0" applyNumberFormat="1" applyFont="1" applyFill="1" applyBorder="1" applyAlignment="1">
      <alignment wrapText="1"/>
    </xf>
    <xf numFmtId="166" fontId="4" fillId="321" borderId="1" xfId="0" applyNumberFormat="1" applyFont="1" applyFill="1" applyBorder="1" applyAlignment="1">
      <alignment wrapText="1"/>
    </xf>
    <xf numFmtId="166" fontId="4" fillId="248" borderId="1" xfId="0" applyNumberFormat="1" applyFont="1" applyFill="1" applyBorder="1" applyAlignment="1">
      <alignment wrapText="1"/>
    </xf>
    <xf numFmtId="166" fontId="4" fillId="52" borderId="1" xfId="0" applyNumberFormat="1" applyFont="1" applyFill="1" applyBorder="1" applyAlignment="1">
      <alignment wrapText="1"/>
    </xf>
    <xf numFmtId="4" fontId="4" fillId="90" borderId="1" xfId="0" applyNumberFormat="1" applyFont="1" applyFill="1" applyBorder="1" applyAlignment="1">
      <alignment wrapText="1"/>
    </xf>
    <xf numFmtId="167" fontId="4" fillId="192" borderId="1" xfId="0" applyNumberFormat="1" applyFont="1" applyFill="1" applyBorder="1" applyAlignment="1">
      <alignment wrapText="1"/>
    </xf>
    <xf numFmtId="167" fontId="4" fillId="196" borderId="1" xfId="0" applyNumberFormat="1" applyFont="1" applyFill="1" applyBorder="1" applyAlignment="1">
      <alignment wrapText="1"/>
    </xf>
    <xf numFmtId="0" fontId="3" fillId="48" borderId="1" xfId="0" applyFont="1" applyFill="1" applyBorder="1" applyAlignment="1">
      <alignment horizontal="right"/>
    </xf>
    <xf numFmtId="0" fontId="3" fillId="254" borderId="1" xfId="0" applyFont="1" applyFill="1" applyBorder="1" applyAlignment="1">
      <alignment horizontal="right"/>
    </xf>
    <xf numFmtId="0" fontId="3" fillId="303" borderId="1" xfId="0" applyFont="1" applyFill="1" applyBorder="1" applyAlignment="1">
      <alignment horizontal="right"/>
    </xf>
    <xf numFmtId="166" fontId="4" fillId="243" borderId="1" xfId="0" applyNumberFormat="1" applyFont="1" applyFill="1" applyBorder="1" applyAlignment="1">
      <alignment wrapText="1"/>
    </xf>
    <xf numFmtId="166" fontId="4" fillId="33" borderId="1" xfId="0" applyNumberFormat="1" applyFont="1" applyFill="1" applyBorder="1" applyAlignment="1">
      <alignment wrapText="1"/>
    </xf>
    <xf numFmtId="4" fontId="4" fillId="99" borderId="1" xfId="0" applyNumberFormat="1" applyFont="1" applyFill="1" applyBorder="1" applyAlignment="1">
      <alignment wrapText="1"/>
    </xf>
    <xf numFmtId="167" fontId="4" fillId="14" borderId="1" xfId="0" applyNumberFormat="1" applyFont="1" applyFill="1" applyBorder="1" applyAlignment="1">
      <alignment wrapText="1"/>
    </xf>
    <xf numFmtId="167" fontId="4" fillId="289" borderId="1" xfId="0" applyNumberFormat="1" applyFont="1" applyFill="1" applyBorder="1" applyAlignment="1">
      <alignment wrapText="1"/>
    </xf>
    <xf numFmtId="165" fontId="3" fillId="267" borderId="1" xfId="0" applyNumberFormat="1" applyFont="1" applyFill="1" applyBorder="1" applyAlignment="1">
      <alignment horizontal="right"/>
    </xf>
    <xf numFmtId="165" fontId="3" fillId="322" borderId="1" xfId="0" applyNumberFormat="1" applyFont="1" applyFill="1" applyBorder="1" applyAlignment="1">
      <alignment horizontal="right"/>
    </xf>
    <xf numFmtId="165" fontId="3" fillId="270" borderId="1" xfId="0" applyNumberFormat="1" applyFont="1" applyFill="1" applyBorder="1" applyAlignment="1">
      <alignment horizontal="right"/>
    </xf>
    <xf numFmtId="164" fontId="3" fillId="114" borderId="1" xfId="0" applyNumberFormat="1" applyFont="1" applyFill="1" applyBorder="1" applyAlignment="1">
      <alignment horizontal="right"/>
    </xf>
    <xf numFmtId="164" fontId="3" fillId="323" borderId="1" xfId="0" applyNumberFormat="1" applyFont="1" applyFill="1" applyBorder="1" applyAlignment="1">
      <alignment horizontal="right"/>
    </xf>
    <xf numFmtId="4" fontId="3" fillId="324" borderId="1" xfId="0" applyNumberFormat="1" applyFont="1" applyFill="1" applyBorder="1" applyAlignment="1">
      <alignment horizontal="right"/>
    </xf>
    <xf numFmtId="167" fontId="4" fillId="325" borderId="1" xfId="0" applyNumberFormat="1" applyFont="1" applyFill="1" applyBorder="1" applyAlignment="1">
      <alignment wrapText="1"/>
    </xf>
    <xf numFmtId="4" fontId="4" fillId="326" borderId="1" xfId="0" applyNumberFormat="1" applyFont="1" applyFill="1" applyBorder="1" applyAlignment="1">
      <alignment wrapText="1"/>
    </xf>
    <xf numFmtId="167" fontId="4" fillId="327" borderId="1" xfId="0" applyNumberFormat="1" applyFont="1" applyFill="1" applyBorder="1" applyAlignment="1">
      <alignment wrapText="1"/>
    </xf>
    <xf numFmtId="0" fontId="3" fillId="149" borderId="1" xfId="0" applyFont="1" applyFill="1" applyBorder="1" applyAlignment="1">
      <alignment horizontal="right"/>
    </xf>
    <xf numFmtId="0" fontId="3" fillId="328" borderId="1" xfId="0" applyFont="1" applyFill="1" applyBorder="1" applyAlignment="1">
      <alignment horizontal="right"/>
    </xf>
    <xf numFmtId="167" fontId="4" fillId="95" borderId="1" xfId="0" applyNumberFormat="1" applyFont="1" applyFill="1" applyBorder="1" applyAlignment="1">
      <alignment wrapText="1"/>
    </xf>
    <xf numFmtId="4" fontId="4" fillId="8" borderId="1" xfId="0" applyNumberFormat="1" applyFont="1" applyFill="1" applyBorder="1" applyAlignment="1">
      <alignment wrapText="1"/>
    </xf>
    <xf numFmtId="165" fontId="3" fillId="188" borderId="1" xfId="0" applyNumberFormat="1" applyFont="1" applyFill="1" applyBorder="1" applyAlignment="1">
      <alignment horizontal="right"/>
    </xf>
    <xf numFmtId="0" fontId="3" fillId="329" borderId="1" xfId="0" applyFont="1" applyFill="1" applyBorder="1" applyAlignment="1">
      <alignment horizontal="right"/>
    </xf>
    <xf numFmtId="0" fontId="3" fillId="172" borderId="1" xfId="0" applyFont="1" applyFill="1" applyBorder="1" applyAlignment="1">
      <alignment horizontal="right"/>
    </xf>
    <xf numFmtId="0" fontId="3" fillId="279" borderId="1" xfId="0" applyFont="1" applyFill="1" applyBorder="1" applyAlignment="1">
      <alignment horizontal="right"/>
    </xf>
    <xf numFmtId="164" fontId="3" fillId="330" borderId="1" xfId="0" applyNumberFormat="1" applyFont="1" applyFill="1" applyBorder="1" applyAlignment="1">
      <alignment horizontal="right"/>
    </xf>
    <xf numFmtId="164" fontId="3" fillId="188" borderId="1" xfId="0" applyNumberFormat="1" applyFont="1" applyFill="1" applyBorder="1" applyAlignment="1">
      <alignment horizontal="right"/>
    </xf>
    <xf numFmtId="166" fontId="4" fillId="308" borderId="1" xfId="0" applyNumberFormat="1" applyFont="1" applyFill="1" applyBorder="1" applyAlignment="1">
      <alignment wrapText="1"/>
    </xf>
    <xf numFmtId="166" fontId="4" fillId="200" borderId="1" xfId="0" applyNumberFormat="1" applyFont="1" applyFill="1" applyBorder="1" applyAlignment="1">
      <alignment wrapText="1"/>
    </xf>
    <xf numFmtId="4" fontId="4" fillId="3" borderId="1" xfId="0" applyNumberFormat="1" applyFont="1" applyFill="1" applyBorder="1" applyAlignment="1">
      <alignment wrapText="1"/>
    </xf>
    <xf numFmtId="167" fontId="4" fillId="113" borderId="1" xfId="0" applyNumberFormat="1" applyFont="1" applyFill="1" applyBorder="1" applyAlignment="1">
      <alignment wrapText="1"/>
    </xf>
    <xf numFmtId="165" fontId="3" fillId="104" borderId="1" xfId="0" applyNumberFormat="1" applyFont="1" applyFill="1" applyBorder="1" applyAlignment="1">
      <alignment horizontal="right"/>
    </xf>
    <xf numFmtId="0" fontId="3" fillId="147" borderId="1" xfId="0" applyFont="1" applyFill="1" applyBorder="1" applyAlignment="1">
      <alignment horizontal="right"/>
    </xf>
    <xf numFmtId="0" fontId="3" fillId="318" borderId="1" xfId="0" applyFont="1" applyFill="1" applyBorder="1" applyAlignment="1">
      <alignment horizontal="right"/>
    </xf>
    <xf numFmtId="0" fontId="3" fillId="278" borderId="1" xfId="0" applyFont="1" applyFill="1" applyBorder="1" applyAlignment="1">
      <alignment horizontal="right"/>
    </xf>
    <xf numFmtId="0" fontId="3" fillId="286" borderId="1" xfId="0" applyFont="1" applyFill="1" applyBorder="1" applyAlignment="1">
      <alignment horizontal="right"/>
    </xf>
    <xf numFmtId="164" fontId="3" fillId="331" borderId="1" xfId="0" applyNumberFormat="1" applyFont="1" applyFill="1" applyBorder="1" applyAlignment="1">
      <alignment horizontal="right"/>
    </xf>
    <xf numFmtId="164" fontId="3" fillId="63" borderId="1" xfId="0" applyNumberFormat="1" applyFont="1" applyFill="1" applyBorder="1" applyAlignment="1">
      <alignment horizontal="right"/>
    </xf>
    <xf numFmtId="164" fontId="3" fillId="158" borderId="1" xfId="0" applyNumberFormat="1" applyFont="1" applyFill="1" applyBorder="1" applyAlignment="1">
      <alignment horizontal="right"/>
    </xf>
    <xf numFmtId="4" fontId="3" fillId="332" borderId="1" xfId="0" applyNumberFormat="1" applyFont="1" applyFill="1" applyBorder="1" applyAlignment="1">
      <alignment horizontal="right"/>
    </xf>
    <xf numFmtId="166" fontId="4" fillId="333" borderId="1" xfId="0" applyNumberFormat="1" applyFont="1" applyFill="1" applyBorder="1" applyAlignment="1">
      <alignment wrapText="1"/>
    </xf>
    <xf numFmtId="166" fontId="4" fillId="334" borderId="1" xfId="0" applyNumberFormat="1" applyFont="1" applyFill="1" applyBorder="1" applyAlignment="1">
      <alignment wrapText="1"/>
    </xf>
    <xf numFmtId="166" fontId="4" fillId="335" borderId="1" xfId="0" applyNumberFormat="1" applyFont="1" applyFill="1" applyBorder="1" applyAlignment="1">
      <alignment wrapText="1"/>
    </xf>
    <xf numFmtId="166" fontId="4" fillId="336" borderId="1" xfId="0" applyNumberFormat="1" applyFont="1" applyFill="1" applyBorder="1" applyAlignment="1">
      <alignment wrapText="1"/>
    </xf>
    <xf numFmtId="167" fontId="4" fillId="337" borderId="1" xfId="0" applyNumberFormat="1" applyFont="1" applyFill="1" applyBorder="1" applyAlignment="1">
      <alignment wrapText="1"/>
    </xf>
    <xf numFmtId="4" fontId="4" fillId="197" borderId="1" xfId="0" applyNumberFormat="1" applyFont="1" applyFill="1" applyBorder="1" applyAlignment="1">
      <alignment wrapText="1"/>
    </xf>
    <xf numFmtId="167" fontId="4" fillId="270" borderId="1" xfId="0" applyNumberFormat="1" applyFont="1" applyFill="1" applyBorder="1" applyAlignment="1">
      <alignment wrapText="1"/>
    </xf>
    <xf numFmtId="165" fontId="3" fillId="303" borderId="1" xfId="0" applyNumberFormat="1" applyFont="1" applyFill="1" applyBorder="1" applyAlignment="1">
      <alignment horizontal="right"/>
    </xf>
    <xf numFmtId="164" fontId="3" fillId="241" borderId="1" xfId="0" applyNumberFormat="1" applyFont="1" applyFill="1" applyBorder="1" applyAlignment="1">
      <alignment horizontal="right"/>
    </xf>
    <xf numFmtId="166" fontId="4" fillId="68" borderId="1" xfId="0" applyNumberFormat="1" applyFont="1" applyFill="1" applyBorder="1" applyAlignment="1">
      <alignment wrapText="1"/>
    </xf>
    <xf numFmtId="166" fontId="4" fillId="234" borderId="1" xfId="0" applyNumberFormat="1" applyFont="1" applyFill="1" applyBorder="1" applyAlignment="1">
      <alignment wrapText="1"/>
    </xf>
    <xf numFmtId="166" fontId="4" fillId="150" borderId="1" xfId="0" applyNumberFormat="1" applyFont="1" applyFill="1" applyBorder="1" applyAlignment="1">
      <alignment wrapText="1"/>
    </xf>
    <xf numFmtId="167" fontId="4" fillId="68" borderId="1" xfId="0" applyNumberFormat="1" applyFont="1" applyFill="1" applyBorder="1" applyAlignment="1">
      <alignment wrapText="1"/>
    </xf>
    <xf numFmtId="4" fontId="4" fillId="68" borderId="1" xfId="0" applyNumberFormat="1" applyFont="1" applyFill="1" applyBorder="1" applyAlignment="1">
      <alignment wrapText="1"/>
    </xf>
    <xf numFmtId="165" fontId="3" fillId="338" borderId="1" xfId="0" applyNumberFormat="1" applyFont="1" applyFill="1" applyBorder="1" applyAlignment="1">
      <alignment horizontal="right"/>
    </xf>
    <xf numFmtId="0" fontId="3" fillId="29" borderId="1" xfId="0" applyFont="1" applyFill="1" applyBorder="1" applyAlignment="1">
      <alignment horizontal="right"/>
    </xf>
    <xf numFmtId="0" fontId="3" fillId="276" borderId="1" xfId="0" applyFont="1" applyFill="1" applyBorder="1" applyAlignment="1">
      <alignment horizontal="right"/>
    </xf>
    <xf numFmtId="164" fontId="3" fillId="182" borderId="1" xfId="0" applyNumberFormat="1" applyFont="1" applyFill="1" applyBorder="1" applyAlignment="1">
      <alignment horizontal="right"/>
    </xf>
    <xf numFmtId="164" fontId="3" fillId="56" borderId="1" xfId="0" applyNumberFormat="1" applyFont="1" applyFill="1" applyBorder="1" applyAlignment="1">
      <alignment horizontal="right"/>
    </xf>
    <xf numFmtId="4" fontId="3" fillId="77" borderId="1" xfId="0" applyNumberFormat="1" applyFont="1" applyFill="1" applyBorder="1" applyAlignment="1">
      <alignment horizontal="right"/>
    </xf>
    <xf numFmtId="164" fontId="3" fillId="326" borderId="1" xfId="0" applyNumberFormat="1" applyFont="1" applyFill="1" applyBorder="1" applyAlignment="1">
      <alignment horizontal="right"/>
    </xf>
    <xf numFmtId="166" fontId="4" fillId="123" borderId="1" xfId="0" applyNumberFormat="1" applyFont="1" applyFill="1" applyBorder="1" applyAlignment="1">
      <alignment wrapText="1"/>
    </xf>
    <xf numFmtId="4" fontId="4" fillId="293" borderId="1" xfId="0" applyNumberFormat="1" applyFont="1" applyFill="1" applyBorder="1" applyAlignment="1">
      <alignment wrapText="1"/>
    </xf>
    <xf numFmtId="167" fontId="4" fillId="121" borderId="1" xfId="0" applyNumberFormat="1" applyFont="1" applyFill="1" applyBorder="1" applyAlignment="1">
      <alignment wrapText="1"/>
    </xf>
    <xf numFmtId="167" fontId="4" fillId="339" borderId="1" xfId="0" applyNumberFormat="1" applyFont="1" applyFill="1" applyBorder="1" applyAlignment="1">
      <alignment wrapText="1"/>
    </xf>
    <xf numFmtId="165" fontId="3" fillId="93" borderId="1" xfId="0" applyNumberFormat="1" applyFont="1" applyFill="1" applyBorder="1" applyAlignment="1">
      <alignment horizontal="right"/>
    </xf>
    <xf numFmtId="164" fontId="3" fillId="276" borderId="1" xfId="0" applyNumberFormat="1" applyFont="1" applyFill="1" applyBorder="1" applyAlignment="1">
      <alignment horizontal="right"/>
    </xf>
    <xf numFmtId="164" fontId="3" fillId="340" borderId="1" xfId="0" applyNumberFormat="1" applyFont="1" applyFill="1" applyBorder="1" applyAlignment="1">
      <alignment horizontal="right"/>
    </xf>
    <xf numFmtId="4" fontId="3" fillId="92" borderId="1" xfId="0" applyNumberFormat="1" applyFont="1" applyFill="1" applyBorder="1" applyAlignment="1">
      <alignment horizontal="right"/>
    </xf>
    <xf numFmtId="166" fontId="4" fillId="126" borderId="1" xfId="0" applyNumberFormat="1" applyFont="1" applyFill="1" applyBorder="1" applyAlignment="1">
      <alignment wrapText="1"/>
    </xf>
    <xf numFmtId="166" fontId="4" fillId="125" borderId="1" xfId="0" applyNumberFormat="1" applyFont="1" applyFill="1" applyBorder="1" applyAlignment="1">
      <alignment wrapText="1"/>
    </xf>
    <xf numFmtId="167" fontId="4" fillId="125" borderId="1" xfId="0" applyNumberFormat="1" applyFont="1" applyFill="1" applyBorder="1" applyAlignment="1">
      <alignment wrapText="1"/>
    </xf>
    <xf numFmtId="4" fontId="4" fillId="319" borderId="1" xfId="0" applyNumberFormat="1" applyFont="1" applyFill="1" applyBorder="1" applyAlignment="1">
      <alignment wrapText="1"/>
    </xf>
    <xf numFmtId="167" fontId="4" fillId="341" borderId="1" xfId="0" applyNumberFormat="1" applyFont="1" applyFill="1" applyBorder="1" applyAlignment="1">
      <alignment wrapText="1"/>
    </xf>
    <xf numFmtId="167" fontId="4" fillId="333" borderId="1" xfId="0" applyNumberFormat="1" applyFont="1" applyFill="1" applyBorder="1" applyAlignment="1">
      <alignment wrapText="1"/>
    </xf>
    <xf numFmtId="165" fontId="3" fillId="68" borderId="1" xfId="0" applyNumberFormat="1" applyFont="1" applyFill="1" applyBorder="1" applyAlignment="1">
      <alignment horizontal="right"/>
    </xf>
    <xf numFmtId="0" fontId="3" fillId="181" borderId="1" xfId="0" applyFont="1" applyFill="1" applyBorder="1" applyAlignment="1">
      <alignment horizontal="right"/>
    </xf>
    <xf numFmtId="164" fontId="3" fillId="342" borderId="1" xfId="0" applyNumberFormat="1" applyFont="1" applyFill="1" applyBorder="1" applyAlignment="1">
      <alignment horizontal="right"/>
    </xf>
    <xf numFmtId="164" fontId="3" fillId="343" borderId="1" xfId="0" applyNumberFormat="1" applyFont="1" applyFill="1" applyBorder="1" applyAlignment="1">
      <alignment horizontal="right"/>
    </xf>
    <xf numFmtId="4" fontId="3" fillId="343" borderId="1" xfId="0" applyNumberFormat="1" applyFont="1" applyFill="1" applyBorder="1" applyAlignment="1">
      <alignment horizontal="right"/>
    </xf>
    <xf numFmtId="164" fontId="3" fillId="344" borderId="1" xfId="0" applyNumberFormat="1" applyFont="1" applyFill="1" applyBorder="1" applyAlignment="1">
      <alignment horizontal="right"/>
    </xf>
    <xf numFmtId="164" fontId="3" fillId="345" borderId="1" xfId="0" applyNumberFormat="1" applyFont="1" applyFill="1" applyBorder="1" applyAlignment="1">
      <alignment horizontal="right"/>
    </xf>
    <xf numFmtId="2" fontId="3" fillId="345" borderId="1" xfId="0" applyNumberFormat="1" applyFont="1" applyFill="1" applyBorder="1" applyAlignment="1">
      <alignment horizontal="right"/>
    </xf>
    <xf numFmtId="166" fontId="4" fillId="238" borderId="1" xfId="0" applyNumberFormat="1" applyFont="1" applyFill="1" applyBorder="1" applyAlignment="1">
      <alignment wrapText="1"/>
    </xf>
    <xf numFmtId="166" fontId="4" fillId="342" borderId="1" xfId="0" applyNumberFormat="1" applyFont="1" applyFill="1" applyBorder="1" applyAlignment="1">
      <alignment wrapText="1"/>
    </xf>
    <xf numFmtId="166" fontId="4" fillId="346" borderId="1" xfId="0" applyNumberFormat="1" applyFont="1" applyFill="1" applyBorder="1" applyAlignment="1">
      <alignment wrapText="1"/>
    </xf>
    <xf numFmtId="167" fontId="4" fillId="128" borderId="1" xfId="0" applyNumberFormat="1" applyFont="1" applyFill="1" applyBorder="1" applyAlignment="1">
      <alignment wrapText="1"/>
    </xf>
    <xf numFmtId="167" fontId="4" fillId="347" borderId="1" xfId="0" applyNumberFormat="1" applyFont="1" applyFill="1" applyBorder="1" applyAlignment="1">
      <alignment wrapText="1"/>
    </xf>
    <xf numFmtId="167" fontId="4" fillId="322" borderId="1" xfId="0" applyNumberFormat="1" applyFont="1" applyFill="1" applyBorder="1" applyAlignment="1">
      <alignment wrapText="1"/>
    </xf>
    <xf numFmtId="0" fontId="3" fillId="20" borderId="1" xfId="0" applyFont="1" applyFill="1" applyBorder="1" applyAlignment="1">
      <alignment horizontal="right"/>
    </xf>
    <xf numFmtId="164" fontId="3" fillId="348" borderId="1" xfId="0" applyNumberFormat="1" applyFont="1" applyFill="1" applyBorder="1" applyAlignment="1">
      <alignment horizontal="right"/>
    </xf>
    <xf numFmtId="2" fontId="3" fillId="348" borderId="1" xfId="0" applyNumberFormat="1" applyFont="1" applyFill="1" applyBorder="1" applyAlignment="1">
      <alignment horizontal="right"/>
    </xf>
    <xf numFmtId="166" fontId="4" fillId="349" borderId="1" xfId="0" applyNumberFormat="1" applyFont="1" applyFill="1" applyBorder="1" applyAlignment="1">
      <alignment wrapText="1"/>
    </xf>
    <xf numFmtId="166" fontId="4" fillId="350" borderId="1" xfId="0" applyNumberFormat="1" applyFont="1" applyFill="1" applyBorder="1" applyAlignment="1">
      <alignment wrapText="1"/>
    </xf>
    <xf numFmtId="4" fontId="4" fillId="351" borderId="1" xfId="0" applyNumberFormat="1" applyFont="1" applyFill="1" applyBorder="1" applyAlignment="1">
      <alignment wrapText="1"/>
    </xf>
    <xf numFmtId="0" fontId="3" fillId="183" borderId="1" xfId="0" applyFont="1" applyFill="1" applyBorder="1" applyAlignment="1">
      <alignment horizontal="right"/>
    </xf>
    <xf numFmtId="166" fontId="4" fillId="352" borderId="1" xfId="0" applyNumberFormat="1" applyFont="1" applyFill="1" applyBorder="1" applyAlignment="1">
      <alignment wrapText="1"/>
    </xf>
    <xf numFmtId="166" fontId="4" fillId="353" borderId="1" xfId="0" applyNumberFormat="1" applyFont="1" applyFill="1" applyBorder="1" applyAlignment="1">
      <alignment wrapText="1"/>
    </xf>
    <xf numFmtId="166" fontId="4" fillId="354" borderId="1" xfId="0" applyNumberFormat="1" applyFont="1" applyFill="1" applyBorder="1" applyAlignment="1">
      <alignment wrapText="1"/>
    </xf>
    <xf numFmtId="167" fontId="4" fillId="355" borderId="1" xfId="0" applyNumberFormat="1" applyFont="1" applyFill="1" applyBorder="1" applyAlignment="1">
      <alignment wrapText="1"/>
    </xf>
    <xf numFmtId="4" fontId="4" fillId="74" borderId="1" xfId="0" applyNumberFormat="1" applyFont="1" applyFill="1" applyBorder="1" applyAlignment="1">
      <alignment wrapText="1"/>
    </xf>
    <xf numFmtId="167" fontId="4" fillId="78" borderId="1" xfId="0" applyNumberFormat="1" applyFont="1" applyFill="1" applyBorder="1" applyAlignment="1">
      <alignment wrapText="1"/>
    </xf>
    <xf numFmtId="167" fontId="4" fillId="155" borderId="1" xfId="0" applyNumberFormat="1" applyFont="1" applyFill="1" applyBorder="1" applyAlignment="1">
      <alignment wrapText="1"/>
    </xf>
    <xf numFmtId="0" fontId="3" fillId="356" borderId="1" xfId="0" applyFont="1" applyFill="1" applyBorder="1" applyAlignment="1">
      <alignment horizontal="right"/>
    </xf>
    <xf numFmtId="0" fontId="3" fillId="104" borderId="1" xfId="0" applyFont="1" applyFill="1" applyBorder="1" applyAlignment="1">
      <alignment horizontal="right"/>
    </xf>
    <xf numFmtId="0" fontId="3" fillId="258" borderId="1" xfId="0" applyFont="1" applyFill="1" applyBorder="1" applyAlignment="1">
      <alignment horizontal="right"/>
    </xf>
    <xf numFmtId="166" fontId="4" fillId="338" borderId="1" xfId="0" applyNumberFormat="1" applyFont="1" applyFill="1" applyBorder="1" applyAlignment="1">
      <alignment wrapText="1"/>
    </xf>
    <xf numFmtId="166" fontId="4" fillId="276" borderId="1" xfId="0" applyNumberFormat="1" applyFont="1" applyFill="1" applyBorder="1" applyAlignment="1">
      <alignment wrapText="1"/>
    </xf>
    <xf numFmtId="166" fontId="4" fillId="147" borderId="1" xfId="0" applyNumberFormat="1" applyFont="1" applyFill="1" applyBorder="1" applyAlignment="1">
      <alignment wrapText="1"/>
    </xf>
    <xf numFmtId="167" fontId="4" fillId="11" borderId="1" xfId="0" applyNumberFormat="1" applyFont="1" applyFill="1" applyBorder="1" applyAlignment="1">
      <alignment wrapText="1"/>
    </xf>
    <xf numFmtId="4" fontId="4" fillId="61" borderId="1" xfId="0" applyNumberFormat="1" applyFont="1" applyFill="1" applyBorder="1" applyAlignment="1">
      <alignment wrapText="1"/>
    </xf>
    <xf numFmtId="167" fontId="4" fillId="51" borderId="1" xfId="0" applyNumberFormat="1" applyFont="1" applyFill="1" applyBorder="1" applyAlignment="1">
      <alignment wrapText="1"/>
    </xf>
    <xf numFmtId="165" fontId="3" fillId="25" borderId="1" xfId="0" applyNumberFormat="1" applyFont="1" applyFill="1" applyBorder="1" applyAlignment="1">
      <alignment horizontal="right"/>
    </xf>
    <xf numFmtId="165" fontId="3" fillId="193" borderId="1" xfId="0" applyNumberFormat="1" applyFont="1" applyFill="1" applyBorder="1" applyAlignment="1">
      <alignment horizontal="right"/>
    </xf>
    <xf numFmtId="165" fontId="3" fillId="31" borderId="1" xfId="0" applyNumberFormat="1" applyFont="1" applyFill="1" applyBorder="1" applyAlignment="1">
      <alignment horizontal="right"/>
    </xf>
    <xf numFmtId="164" fontId="3" fillId="156" borderId="1" xfId="0" applyNumberFormat="1" applyFont="1" applyFill="1" applyBorder="1" applyAlignment="1">
      <alignment horizontal="right"/>
    </xf>
    <xf numFmtId="164" fontId="3" fillId="22" borderId="1" xfId="0" applyNumberFormat="1" applyFont="1" applyFill="1" applyBorder="1" applyAlignment="1">
      <alignment horizontal="right"/>
    </xf>
    <xf numFmtId="4" fontId="3" fillId="89" borderId="1" xfId="0" applyNumberFormat="1" applyFont="1" applyFill="1" applyBorder="1" applyAlignment="1">
      <alignment horizontal="right"/>
    </xf>
    <xf numFmtId="166" fontId="4" fillId="134" borderId="1" xfId="0" applyNumberFormat="1" applyFont="1" applyFill="1" applyBorder="1" applyAlignment="1">
      <alignment wrapText="1"/>
    </xf>
    <xf numFmtId="166" fontId="4" fillId="93" borderId="1" xfId="0" applyNumberFormat="1" applyFont="1" applyFill="1" applyBorder="1" applyAlignment="1">
      <alignment wrapText="1"/>
    </xf>
    <xf numFmtId="167" fontId="4" fillId="147" borderId="1" xfId="0" applyNumberFormat="1" applyFont="1" applyFill="1" applyBorder="1" applyAlignment="1">
      <alignment wrapText="1"/>
    </xf>
    <xf numFmtId="4" fontId="4" fillId="93" borderId="1" xfId="0" applyNumberFormat="1" applyFont="1" applyFill="1" applyBorder="1" applyAlignment="1">
      <alignment wrapText="1"/>
    </xf>
    <xf numFmtId="165" fontId="3" fillId="87" borderId="1" xfId="0" applyNumberFormat="1" applyFont="1" applyFill="1" applyBorder="1" applyAlignment="1">
      <alignment horizontal="right"/>
    </xf>
    <xf numFmtId="165" fontId="3" fillId="253" borderId="1" xfId="0" applyNumberFormat="1" applyFont="1" applyFill="1" applyBorder="1" applyAlignment="1">
      <alignment horizontal="right"/>
    </xf>
    <xf numFmtId="164" fontId="3" fillId="357" borderId="1" xfId="0" applyNumberFormat="1" applyFont="1" applyFill="1" applyBorder="1" applyAlignment="1">
      <alignment horizontal="right"/>
    </xf>
    <xf numFmtId="166" fontId="4" fillId="232" borderId="1" xfId="0" applyNumberFormat="1" applyFont="1" applyFill="1" applyBorder="1" applyAlignment="1">
      <alignment wrapText="1"/>
    </xf>
    <xf numFmtId="166" fontId="4" fillId="359" borderId="1" xfId="0" applyNumberFormat="1" applyFont="1" applyFill="1" applyBorder="1" applyAlignment="1">
      <alignment wrapText="1"/>
    </xf>
    <xf numFmtId="166" fontId="4" fillId="273" borderId="1" xfId="0" applyNumberFormat="1" applyFont="1" applyFill="1" applyBorder="1" applyAlignment="1">
      <alignment wrapText="1"/>
    </xf>
    <xf numFmtId="166" fontId="4" fillId="121" borderId="1" xfId="0" applyNumberFormat="1" applyFont="1" applyFill="1" applyBorder="1" applyAlignment="1">
      <alignment wrapText="1"/>
    </xf>
    <xf numFmtId="4" fontId="4" fillId="133" borderId="1" xfId="0" applyNumberFormat="1" applyFont="1" applyFill="1" applyBorder="1" applyAlignment="1">
      <alignment wrapText="1"/>
    </xf>
    <xf numFmtId="165" fontId="3" fillId="279" borderId="1" xfId="0" applyNumberFormat="1" applyFont="1" applyFill="1" applyBorder="1" applyAlignment="1">
      <alignment horizontal="right"/>
    </xf>
    <xf numFmtId="0" fontId="3" fillId="360" borderId="1" xfId="0" applyFont="1" applyFill="1" applyBorder="1" applyAlignment="1">
      <alignment horizontal="right"/>
    </xf>
    <xf numFmtId="164" fontId="3" fillId="301" borderId="1" xfId="0" applyNumberFormat="1" applyFont="1" applyFill="1" applyBorder="1" applyAlignment="1">
      <alignment horizontal="right"/>
    </xf>
    <xf numFmtId="4" fontId="3" fillId="25" borderId="1" xfId="0" applyNumberFormat="1" applyFont="1" applyFill="1" applyBorder="1" applyAlignment="1">
      <alignment horizontal="right"/>
    </xf>
    <xf numFmtId="166" fontId="4" fillId="246" borderId="1" xfId="0" applyNumberFormat="1" applyFont="1" applyFill="1" applyBorder="1" applyAlignment="1">
      <alignment wrapText="1"/>
    </xf>
    <xf numFmtId="166" fontId="4" fillId="108" borderId="1" xfId="0" applyNumberFormat="1" applyFont="1" applyFill="1" applyBorder="1" applyAlignment="1">
      <alignment wrapText="1"/>
    </xf>
    <xf numFmtId="166" fontId="4" fillId="325" borderId="1" xfId="0" applyNumberFormat="1" applyFont="1" applyFill="1" applyBorder="1" applyAlignment="1">
      <alignment wrapText="1"/>
    </xf>
    <xf numFmtId="4" fontId="4" fillId="361" borderId="1" xfId="0" applyNumberFormat="1" applyFont="1" applyFill="1" applyBorder="1" applyAlignment="1">
      <alignment wrapText="1"/>
    </xf>
    <xf numFmtId="167" fontId="4" fillId="173" borderId="1" xfId="0" applyNumberFormat="1" applyFont="1" applyFill="1" applyBorder="1" applyAlignment="1">
      <alignment wrapText="1"/>
    </xf>
    <xf numFmtId="167" fontId="4" fillId="360" borderId="1" xfId="0" applyNumberFormat="1" applyFont="1" applyFill="1" applyBorder="1" applyAlignment="1">
      <alignment wrapText="1"/>
    </xf>
    <xf numFmtId="0" fontId="3" fillId="362" borderId="1" xfId="0" applyFont="1" applyFill="1" applyBorder="1" applyAlignment="1">
      <alignment horizontal="right"/>
    </xf>
    <xf numFmtId="166" fontId="4" fillId="363" borderId="1" xfId="0" applyNumberFormat="1" applyFont="1" applyFill="1" applyBorder="1" applyAlignment="1">
      <alignment wrapText="1"/>
    </xf>
    <xf numFmtId="166" fontId="4" fillId="364" borderId="1" xfId="0" applyNumberFormat="1" applyFont="1" applyFill="1" applyBorder="1" applyAlignment="1">
      <alignment wrapText="1"/>
    </xf>
    <xf numFmtId="167" fontId="4" fillId="186" borderId="1" xfId="0" applyNumberFormat="1" applyFont="1" applyFill="1" applyBorder="1" applyAlignment="1">
      <alignment wrapText="1"/>
    </xf>
    <xf numFmtId="4" fontId="4" fillId="365" borderId="1" xfId="0" applyNumberFormat="1" applyFont="1" applyFill="1" applyBorder="1" applyAlignment="1">
      <alignment wrapText="1"/>
    </xf>
    <xf numFmtId="167" fontId="4" fillId="187" borderId="1" xfId="0" applyNumberFormat="1" applyFont="1" applyFill="1" applyBorder="1" applyAlignment="1">
      <alignment wrapText="1"/>
    </xf>
    <xf numFmtId="165" fontId="3" fillId="88" borderId="1" xfId="0" applyNumberFormat="1" applyFont="1" applyFill="1" applyBorder="1" applyAlignment="1">
      <alignment horizontal="right"/>
    </xf>
    <xf numFmtId="166" fontId="4" fillId="233" borderId="1" xfId="0" applyNumberFormat="1" applyFont="1" applyFill="1" applyBorder="1" applyAlignment="1">
      <alignment wrapText="1"/>
    </xf>
    <xf numFmtId="167" fontId="4" fillId="356" borderId="1" xfId="0" applyNumberFormat="1" applyFont="1" applyFill="1" applyBorder="1" applyAlignment="1">
      <alignment wrapText="1"/>
    </xf>
    <xf numFmtId="167" fontId="4" fillId="340" borderId="1" xfId="0" applyNumberFormat="1" applyFont="1" applyFill="1" applyBorder="1" applyAlignment="1">
      <alignment wrapText="1"/>
    </xf>
    <xf numFmtId="165" fontId="3" fillId="117" borderId="1" xfId="0" applyNumberFormat="1" applyFont="1" applyFill="1" applyBorder="1" applyAlignment="1">
      <alignment horizontal="right"/>
    </xf>
    <xf numFmtId="165" fontId="3" fillId="316" borderId="1" xfId="0" applyNumberFormat="1" applyFont="1" applyFill="1" applyBorder="1" applyAlignment="1">
      <alignment horizontal="right"/>
    </xf>
    <xf numFmtId="165" fontId="3" fillId="366" borderId="1" xfId="0" applyNumberFormat="1" applyFont="1" applyFill="1" applyBorder="1" applyAlignment="1">
      <alignment horizontal="right"/>
    </xf>
    <xf numFmtId="164" fontId="3" fillId="367" borderId="1" xfId="0" applyNumberFormat="1" applyFont="1" applyFill="1" applyBorder="1" applyAlignment="1">
      <alignment horizontal="right"/>
    </xf>
    <xf numFmtId="166" fontId="4" fillId="297" borderId="1" xfId="0" applyNumberFormat="1" applyFont="1" applyFill="1" applyBorder="1" applyAlignment="1">
      <alignment wrapText="1"/>
    </xf>
    <xf numFmtId="166" fontId="4" fillId="170" borderId="1" xfId="0" applyNumberFormat="1" applyFont="1" applyFill="1" applyBorder="1" applyAlignment="1">
      <alignment wrapText="1"/>
    </xf>
    <xf numFmtId="166" fontId="4" fillId="137" borderId="1" xfId="0" applyNumberFormat="1" applyFont="1" applyFill="1" applyBorder="1" applyAlignment="1">
      <alignment wrapText="1"/>
    </xf>
    <xf numFmtId="167" fontId="4" fillId="326" borderId="1" xfId="0" applyNumberFormat="1" applyFont="1" applyFill="1" applyBorder="1" applyAlignment="1">
      <alignment wrapText="1"/>
    </xf>
    <xf numFmtId="4" fontId="4" fillId="161" borderId="1" xfId="0" applyNumberFormat="1" applyFont="1" applyFill="1" applyBorder="1" applyAlignment="1">
      <alignment wrapText="1"/>
    </xf>
    <xf numFmtId="167" fontId="4" fillId="44" borderId="1" xfId="0" applyNumberFormat="1" applyFont="1" applyFill="1" applyBorder="1" applyAlignment="1">
      <alignment wrapText="1"/>
    </xf>
    <xf numFmtId="165" fontId="3" fillId="231" borderId="1" xfId="0" applyNumberFormat="1" applyFont="1" applyFill="1" applyBorder="1" applyAlignment="1">
      <alignment horizontal="right"/>
    </xf>
    <xf numFmtId="164" fontId="3" fillId="113" borderId="1" xfId="0" applyNumberFormat="1" applyFont="1" applyFill="1" applyBorder="1" applyAlignment="1">
      <alignment horizontal="right"/>
    </xf>
    <xf numFmtId="4" fontId="3" fillId="368" borderId="1" xfId="0" applyNumberFormat="1" applyFont="1" applyFill="1" applyBorder="1" applyAlignment="1">
      <alignment horizontal="right"/>
    </xf>
    <xf numFmtId="166" fontId="4" fillId="79" borderId="1" xfId="0" applyNumberFormat="1" applyFont="1" applyFill="1" applyBorder="1" applyAlignment="1">
      <alignment wrapText="1"/>
    </xf>
    <xf numFmtId="166" fontId="4" fillId="282" borderId="1" xfId="0" applyNumberFormat="1" applyFont="1" applyFill="1" applyBorder="1" applyAlignment="1">
      <alignment wrapText="1"/>
    </xf>
    <xf numFmtId="166" fontId="4" fillId="82" borderId="1" xfId="0" applyNumberFormat="1" applyFont="1" applyFill="1" applyBorder="1" applyAlignment="1">
      <alignment wrapText="1"/>
    </xf>
    <xf numFmtId="167" fontId="4" fillId="160" borderId="1" xfId="0" applyNumberFormat="1" applyFont="1" applyFill="1" applyBorder="1" applyAlignment="1">
      <alignment wrapText="1"/>
    </xf>
    <xf numFmtId="4" fontId="4" fillId="102" borderId="1" xfId="0" applyNumberFormat="1" applyFont="1" applyFill="1" applyBorder="1" applyAlignment="1">
      <alignment wrapText="1"/>
    </xf>
    <xf numFmtId="167" fontId="4" fillId="56" borderId="1" xfId="0" applyNumberFormat="1" applyFont="1" applyFill="1" applyBorder="1" applyAlignment="1">
      <alignment wrapText="1"/>
    </xf>
    <xf numFmtId="165" fontId="3" fillId="235" borderId="1" xfId="0" applyNumberFormat="1" applyFont="1" applyFill="1" applyBorder="1" applyAlignment="1">
      <alignment horizontal="right"/>
    </xf>
    <xf numFmtId="166" fontId="4" fillId="140" borderId="1" xfId="0" applyNumberFormat="1" applyFont="1" applyFill="1" applyBorder="1" applyAlignment="1">
      <alignment wrapText="1"/>
    </xf>
    <xf numFmtId="166" fontId="4" fillId="324" borderId="1" xfId="0" applyNumberFormat="1" applyFont="1" applyFill="1" applyBorder="1" applyAlignment="1">
      <alignment wrapText="1"/>
    </xf>
    <xf numFmtId="167" fontId="4" fillId="137" borderId="1" xfId="0" applyNumberFormat="1" applyFont="1" applyFill="1" applyBorder="1" applyAlignment="1">
      <alignment wrapText="1"/>
    </xf>
    <xf numFmtId="4" fontId="4" fillId="187" borderId="1" xfId="0" applyNumberFormat="1" applyFont="1" applyFill="1" applyBorder="1" applyAlignment="1">
      <alignment wrapText="1"/>
    </xf>
    <xf numFmtId="167" fontId="4" fillId="142" borderId="1" xfId="0" applyNumberFormat="1" applyFont="1" applyFill="1" applyBorder="1" applyAlignment="1">
      <alignment wrapText="1"/>
    </xf>
    <xf numFmtId="166" fontId="4" fillId="369" borderId="1" xfId="0" applyNumberFormat="1" applyFont="1" applyFill="1" applyBorder="1" applyAlignment="1">
      <alignment wrapText="1"/>
    </xf>
    <xf numFmtId="166" fontId="4" fillId="142" borderId="1" xfId="0" applyNumberFormat="1" applyFont="1" applyFill="1" applyBorder="1" applyAlignment="1">
      <alignment wrapText="1"/>
    </xf>
    <xf numFmtId="167" fontId="4" fillId="330" borderId="1" xfId="0" applyNumberFormat="1" applyFont="1" applyFill="1" applyBorder="1" applyAlignment="1">
      <alignment wrapText="1"/>
    </xf>
    <xf numFmtId="4" fontId="4" fillId="370" borderId="1" xfId="0" applyNumberFormat="1" applyFont="1" applyFill="1" applyBorder="1" applyAlignment="1">
      <alignment wrapText="1"/>
    </xf>
    <xf numFmtId="167" fontId="4" fillId="278" borderId="1" xfId="0" applyNumberFormat="1" applyFont="1" applyFill="1" applyBorder="1" applyAlignment="1">
      <alignment wrapText="1"/>
    </xf>
    <xf numFmtId="165" fontId="3" fillId="286" borderId="1" xfId="0" applyNumberFormat="1" applyFont="1" applyFill="1" applyBorder="1" applyAlignment="1">
      <alignment horizontal="right"/>
    </xf>
    <xf numFmtId="165" fontId="3" fillId="80" borderId="1" xfId="0" applyNumberFormat="1" applyFont="1" applyFill="1" applyBorder="1" applyAlignment="1">
      <alignment horizontal="right"/>
    </xf>
    <xf numFmtId="0" fontId="3" fillId="61" borderId="1" xfId="0" applyFont="1" applyFill="1" applyBorder="1" applyAlignment="1">
      <alignment horizontal="right"/>
    </xf>
    <xf numFmtId="0" fontId="3" fillId="54" borderId="1" xfId="0" applyFont="1" applyFill="1" applyBorder="1" applyAlignment="1">
      <alignment horizontal="right"/>
    </xf>
    <xf numFmtId="0" fontId="3" fillId="273" borderId="1" xfId="0" applyFont="1" applyFill="1" applyBorder="1" applyAlignment="1">
      <alignment horizontal="right"/>
    </xf>
    <xf numFmtId="0" fontId="3" fillId="121" borderId="1" xfId="0" applyFont="1" applyFill="1" applyBorder="1" applyAlignment="1">
      <alignment horizontal="right"/>
    </xf>
    <xf numFmtId="164" fontId="3" fillId="8" borderId="1" xfId="0" applyNumberFormat="1" applyFont="1" applyFill="1" applyBorder="1" applyAlignment="1">
      <alignment horizontal="right"/>
    </xf>
    <xf numFmtId="2" fontId="3" fillId="95" borderId="1" xfId="0" applyNumberFormat="1" applyFont="1" applyFill="1" applyBorder="1" applyAlignment="1">
      <alignment horizontal="right"/>
    </xf>
    <xf numFmtId="166" fontId="4" fillId="92" borderId="1" xfId="0" applyNumberFormat="1" applyFont="1" applyFill="1" applyBorder="1" applyAlignment="1">
      <alignment wrapText="1"/>
    </xf>
    <xf numFmtId="166" fontId="4" fillId="247" borderId="1" xfId="0" applyNumberFormat="1" applyFont="1" applyFill="1" applyBorder="1" applyAlignment="1">
      <alignment wrapText="1"/>
    </xf>
    <xf numFmtId="166" fontId="4" fillId="156" borderId="1" xfId="0" applyNumberFormat="1" applyFont="1" applyFill="1" applyBorder="1" applyAlignment="1">
      <alignment wrapText="1"/>
    </xf>
    <xf numFmtId="167" fontId="4" fillId="36" borderId="1" xfId="0" applyNumberFormat="1" applyFont="1" applyFill="1" applyBorder="1" applyAlignment="1">
      <alignment wrapText="1"/>
    </xf>
    <xf numFmtId="0" fontId="3" fillId="240" borderId="1" xfId="0" applyFont="1" applyFill="1" applyBorder="1" applyAlignment="1">
      <alignment horizontal="right"/>
    </xf>
    <xf numFmtId="0" fontId="3" fillId="371" borderId="1" xfId="0" applyFont="1" applyFill="1" applyBorder="1" applyAlignment="1">
      <alignment horizontal="right"/>
    </xf>
    <xf numFmtId="164" fontId="3" fillId="372" borderId="1" xfId="0" applyNumberFormat="1" applyFont="1" applyFill="1" applyBorder="1" applyAlignment="1">
      <alignment horizontal="right"/>
    </xf>
    <xf numFmtId="164" fontId="3" fillId="373" borderId="1" xfId="0" applyNumberFormat="1" applyFont="1" applyFill="1" applyBorder="1" applyAlignment="1">
      <alignment horizontal="right"/>
    </xf>
    <xf numFmtId="4" fontId="3" fillId="374" borderId="1" xfId="0" applyNumberFormat="1" applyFont="1" applyFill="1" applyBorder="1" applyAlignment="1">
      <alignment horizontal="right"/>
    </xf>
    <xf numFmtId="166" fontId="4" fillId="155" borderId="1" xfId="0" applyNumberFormat="1" applyFont="1" applyFill="1" applyBorder="1" applyAlignment="1">
      <alignment wrapText="1"/>
    </xf>
    <xf numFmtId="166" fontId="4" fillId="375" borderId="1" xfId="0" applyNumberFormat="1" applyFont="1" applyFill="1" applyBorder="1" applyAlignment="1">
      <alignment wrapText="1"/>
    </xf>
    <xf numFmtId="4" fontId="4" fillId="148" borderId="1" xfId="0" applyNumberFormat="1" applyFont="1" applyFill="1" applyBorder="1" applyAlignment="1">
      <alignment wrapText="1"/>
    </xf>
    <xf numFmtId="167" fontId="4" fillId="354" borderId="1" xfId="0" applyNumberFormat="1" applyFont="1" applyFill="1" applyBorder="1" applyAlignment="1">
      <alignment wrapText="1"/>
    </xf>
    <xf numFmtId="165" fontId="3" fillId="194" borderId="1" xfId="0" applyNumberFormat="1" applyFont="1" applyFill="1" applyBorder="1" applyAlignment="1">
      <alignment horizontal="right"/>
    </xf>
    <xf numFmtId="0" fontId="3" fillId="275" borderId="1" xfId="0" applyFont="1" applyFill="1" applyBorder="1" applyAlignment="1">
      <alignment horizontal="right"/>
    </xf>
    <xf numFmtId="166" fontId="4" fillId="249" borderId="1" xfId="0" applyNumberFormat="1" applyFont="1" applyFill="1" applyBorder="1" applyAlignment="1">
      <alignment wrapText="1"/>
    </xf>
    <xf numFmtId="4" fontId="4" fillId="200" borderId="1" xfId="0" applyNumberFormat="1" applyFont="1" applyFill="1" applyBorder="1" applyAlignment="1">
      <alignment wrapText="1"/>
    </xf>
    <xf numFmtId="167" fontId="4" fillId="122" borderId="1" xfId="0" applyNumberFormat="1" applyFont="1" applyFill="1" applyBorder="1" applyAlignment="1">
      <alignment wrapText="1"/>
    </xf>
    <xf numFmtId="167" fontId="4" fillId="153" borderId="1" xfId="0" applyNumberFormat="1" applyFont="1" applyFill="1" applyBorder="1" applyAlignment="1">
      <alignment wrapText="1"/>
    </xf>
    <xf numFmtId="4" fontId="4" fillId="125" borderId="1" xfId="0" applyNumberFormat="1" applyFont="1" applyFill="1" applyBorder="1" applyAlignment="1">
      <alignment wrapText="1"/>
    </xf>
    <xf numFmtId="167" fontId="4" fillId="377" borderId="1" xfId="0" applyNumberFormat="1" applyFont="1" applyFill="1" applyBorder="1" applyAlignment="1">
      <alignment wrapText="1"/>
    </xf>
    <xf numFmtId="167" fontId="4" fillId="191" borderId="1" xfId="0" applyNumberFormat="1" applyFont="1" applyFill="1" applyBorder="1" applyAlignment="1">
      <alignment wrapText="1"/>
    </xf>
    <xf numFmtId="4" fontId="4" fillId="88" borderId="1" xfId="0" applyNumberFormat="1" applyFont="1" applyFill="1" applyBorder="1" applyAlignment="1">
      <alignment wrapText="1"/>
    </xf>
    <xf numFmtId="0" fontId="3" fillId="62" borderId="1" xfId="0" applyFont="1" applyFill="1" applyBorder="1" applyAlignment="1">
      <alignment horizontal="right"/>
    </xf>
    <xf numFmtId="0" fontId="3" fillId="373" borderId="1" xfId="0" applyFont="1" applyFill="1" applyBorder="1" applyAlignment="1">
      <alignment horizontal="right"/>
    </xf>
    <xf numFmtId="164" fontId="3" fillId="354" borderId="1" xfId="0" applyNumberFormat="1" applyFont="1" applyFill="1" applyBorder="1" applyAlignment="1">
      <alignment horizontal="right"/>
    </xf>
    <xf numFmtId="164" fontId="3" fillId="46" borderId="1" xfId="0" applyNumberFormat="1" applyFont="1" applyFill="1" applyBorder="1" applyAlignment="1">
      <alignment horizontal="right"/>
    </xf>
    <xf numFmtId="164" fontId="3" fillId="242" borderId="1" xfId="0" applyNumberFormat="1" applyFont="1" applyFill="1" applyBorder="1" applyAlignment="1">
      <alignment horizontal="right"/>
    </xf>
    <xf numFmtId="4" fontId="3" fillId="162" borderId="1" xfId="0" applyNumberFormat="1" applyFont="1" applyFill="1" applyBorder="1" applyAlignment="1">
      <alignment horizontal="right"/>
    </xf>
    <xf numFmtId="166" fontId="4" fillId="378" borderId="1" xfId="0" applyNumberFormat="1" applyFont="1" applyFill="1" applyBorder="1" applyAlignment="1">
      <alignment wrapText="1"/>
    </xf>
    <xf numFmtId="4" fontId="4" fillId="277" borderId="1" xfId="0" applyNumberFormat="1" applyFont="1" applyFill="1" applyBorder="1" applyAlignment="1">
      <alignment wrapText="1"/>
    </xf>
    <xf numFmtId="167" fontId="4" fillId="225" borderId="1" xfId="0" applyNumberFormat="1" applyFont="1" applyFill="1" applyBorder="1" applyAlignment="1">
      <alignment wrapText="1"/>
    </xf>
    <xf numFmtId="0" fontId="3" fillId="321" borderId="1" xfId="0" applyFont="1" applyFill="1" applyBorder="1" applyAlignment="1">
      <alignment horizontal="right"/>
    </xf>
    <xf numFmtId="0" fontId="3" fillId="194" borderId="1" xfId="0" applyFont="1" applyFill="1" applyBorder="1" applyAlignment="1">
      <alignment horizontal="right"/>
    </xf>
    <xf numFmtId="164" fontId="3" fillId="379" borderId="1" xfId="0" applyNumberFormat="1" applyFont="1" applyFill="1" applyBorder="1" applyAlignment="1">
      <alignment horizontal="right"/>
    </xf>
    <xf numFmtId="164" fontId="3" fillId="341" borderId="1" xfId="0" applyNumberFormat="1" applyFont="1" applyFill="1" applyBorder="1" applyAlignment="1">
      <alignment horizontal="right"/>
    </xf>
    <xf numFmtId="4" fontId="3" fillId="125" borderId="1" xfId="0" applyNumberFormat="1" applyFont="1" applyFill="1" applyBorder="1" applyAlignment="1">
      <alignment horizontal="right"/>
    </xf>
    <xf numFmtId="166" fontId="4" fillId="43" borderId="1" xfId="0" applyNumberFormat="1" applyFont="1" applyFill="1" applyBorder="1" applyAlignment="1">
      <alignment wrapText="1"/>
    </xf>
    <xf numFmtId="166" fontId="4" fillId="53" borderId="1" xfId="0" applyNumberFormat="1" applyFont="1" applyFill="1" applyBorder="1" applyAlignment="1">
      <alignment wrapText="1"/>
    </xf>
    <xf numFmtId="166" fontId="4" fillId="380" borderId="1" xfId="0" applyNumberFormat="1" applyFont="1" applyFill="1" applyBorder="1" applyAlignment="1">
      <alignment wrapText="1"/>
    </xf>
    <xf numFmtId="4" fontId="4" fillId="233" borderId="1" xfId="0" applyNumberFormat="1" applyFont="1" applyFill="1" applyBorder="1" applyAlignment="1">
      <alignment wrapText="1"/>
    </xf>
    <xf numFmtId="165" fontId="3" fillId="114" borderId="1" xfId="0" applyNumberFormat="1" applyFont="1" applyFill="1" applyBorder="1" applyAlignment="1">
      <alignment horizontal="right"/>
    </xf>
    <xf numFmtId="165" fontId="3" fillId="317" borderId="1" xfId="0" applyNumberFormat="1" applyFont="1" applyFill="1" applyBorder="1" applyAlignment="1">
      <alignment horizontal="right"/>
    </xf>
    <xf numFmtId="0" fontId="3" fillId="59" borderId="1" xfId="0" applyFont="1" applyFill="1" applyBorder="1" applyAlignment="1">
      <alignment horizontal="right"/>
    </xf>
    <xf numFmtId="164" fontId="3" fillId="381" borderId="1" xfId="0" applyNumberFormat="1" applyFont="1" applyFill="1" applyBorder="1" applyAlignment="1">
      <alignment horizontal="right"/>
    </xf>
    <xf numFmtId="4" fontId="3" fillId="347" borderId="1" xfId="0" applyNumberFormat="1" applyFont="1" applyFill="1" applyBorder="1" applyAlignment="1">
      <alignment horizontal="right"/>
    </xf>
    <xf numFmtId="164" fontId="3" fillId="250" borderId="1" xfId="0" applyNumberFormat="1" applyFont="1" applyFill="1" applyBorder="1" applyAlignment="1">
      <alignment horizontal="right"/>
    </xf>
    <xf numFmtId="164" fontId="3" fillId="32" borderId="1" xfId="0" applyNumberFormat="1" applyFont="1" applyFill="1" applyBorder="1" applyAlignment="1">
      <alignment horizontal="right"/>
    </xf>
    <xf numFmtId="166" fontId="4" fillId="303" borderId="1" xfId="0" applyNumberFormat="1" applyFont="1" applyFill="1" applyBorder="1" applyAlignment="1">
      <alignment wrapText="1"/>
    </xf>
    <xf numFmtId="166" fontId="4" fillId="265" borderId="1" xfId="0" applyNumberFormat="1" applyFont="1" applyFill="1" applyBorder="1" applyAlignment="1">
      <alignment wrapText="1"/>
    </xf>
    <xf numFmtId="166" fontId="4" fillId="307" borderId="1" xfId="0" applyNumberFormat="1" applyFont="1" applyFill="1" applyBorder="1" applyAlignment="1">
      <alignment wrapText="1"/>
    </xf>
    <xf numFmtId="166" fontId="4" fillId="292" borderId="1" xfId="0" applyNumberFormat="1" applyFont="1" applyFill="1" applyBorder="1" applyAlignment="1">
      <alignment wrapText="1"/>
    </xf>
    <xf numFmtId="167" fontId="4" fillId="304" borderId="1" xfId="0" applyNumberFormat="1" applyFont="1" applyFill="1" applyBorder="1" applyAlignment="1">
      <alignment wrapText="1"/>
    </xf>
    <xf numFmtId="4" fontId="4" fillId="83" borderId="1" xfId="0" applyNumberFormat="1" applyFont="1" applyFill="1" applyBorder="1" applyAlignment="1">
      <alignment wrapText="1"/>
    </xf>
    <xf numFmtId="167" fontId="4" fillId="285" borderId="1" xfId="0" applyNumberFormat="1" applyFont="1" applyFill="1" applyBorder="1" applyAlignment="1">
      <alignment wrapText="1"/>
    </xf>
    <xf numFmtId="0" fontId="3" fillId="95" borderId="1" xfId="0" applyFont="1" applyFill="1" applyBorder="1" applyAlignment="1">
      <alignment horizontal="right"/>
    </xf>
    <xf numFmtId="164" fontId="3" fillId="380" borderId="1" xfId="0" applyNumberFormat="1" applyFont="1" applyFill="1" applyBorder="1" applyAlignment="1">
      <alignment horizontal="right"/>
    </xf>
    <xf numFmtId="4" fontId="3" fillId="382" borderId="1" xfId="0" applyNumberFormat="1" applyFont="1" applyFill="1" applyBorder="1" applyAlignment="1">
      <alignment horizontal="right"/>
    </xf>
    <xf numFmtId="166" fontId="4" fillId="194" borderId="1" xfId="0" applyNumberFormat="1" applyFont="1" applyFill="1" applyBorder="1" applyAlignment="1">
      <alignment wrapText="1"/>
    </xf>
    <xf numFmtId="167" fontId="4" fillId="282" borderId="1" xfId="0" applyNumberFormat="1" applyFont="1" applyFill="1" applyBorder="1" applyAlignment="1">
      <alignment wrapText="1"/>
    </xf>
    <xf numFmtId="4" fontId="4" fillId="311" borderId="1" xfId="0" applyNumberFormat="1" applyFont="1" applyFill="1" applyBorder="1" applyAlignment="1">
      <alignment wrapText="1"/>
    </xf>
    <xf numFmtId="167" fontId="4" fillId="13" borderId="1" xfId="0" applyNumberFormat="1" applyFont="1" applyFill="1" applyBorder="1" applyAlignment="1">
      <alignment wrapText="1"/>
    </xf>
    <xf numFmtId="167" fontId="4" fillId="132" borderId="1" xfId="0" applyNumberFormat="1" applyFont="1" applyFill="1" applyBorder="1" applyAlignment="1">
      <alignment wrapText="1"/>
    </xf>
    <xf numFmtId="0" fontId="3" fillId="39" borderId="1" xfId="0" applyFont="1" applyFill="1" applyBorder="1" applyAlignment="1">
      <alignment horizontal="right"/>
    </xf>
    <xf numFmtId="0" fontId="3" fillId="136" borderId="1" xfId="0" applyFont="1" applyFill="1" applyBorder="1" applyAlignment="1">
      <alignment horizontal="right"/>
    </xf>
    <xf numFmtId="166" fontId="4" fillId="28" borderId="1" xfId="0" applyNumberFormat="1" applyFont="1" applyFill="1" applyBorder="1" applyAlignment="1">
      <alignment wrapText="1"/>
    </xf>
    <xf numFmtId="166" fontId="4" fillId="50" borderId="1" xfId="0" applyNumberFormat="1" applyFont="1" applyFill="1" applyBorder="1" applyAlignment="1">
      <alignment wrapText="1"/>
    </xf>
    <xf numFmtId="166" fontId="4" fillId="287" borderId="1" xfId="0" applyNumberFormat="1" applyFont="1" applyFill="1" applyBorder="1" applyAlignment="1">
      <alignment wrapText="1"/>
    </xf>
    <xf numFmtId="167" fontId="4" fillId="49" borderId="1" xfId="0" applyNumberFormat="1" applyFont="1" applyFill="1" applyBorder="1" applyAlignment="1">
      <alignment wrapText="1"/>
    </xf>
    <xf numFmtId="4" fontId="4" fillId="49" borderId="1" xfId="0" applyNumberFormat="1" applyFont="1" applyFill="1" applyBorder="1" applyAlignment="1">
      <alignment wrapText="1"/>
    </xf>
    <xf numFmtId="165" fontId="3" fillId="107" borderId="1" xfId="0" applyNumberFormat="1" applyFont="1" applyFill="1" applyBorder="1" applyAlignment="1">
      <alignment horizontal="right"/>
    </xf>
    <xf numFmtId="164" fontId="3" fillId="197" borderId="1" xfId="0" applyNumberFormat="1" applyFont="1" applyFill="1" applyBorder="1" applyAlignment="1">
      <alignment horizontal="right"/>
    </xf>
    <xf numFmtId="2" fontId="3" fillId="197" borderId="1" xfId="0" applyNumberFormat="1" applyFont="1" applyFill="1" applyBorder="1" applyAlignment="1">
      <alignment horizontal="right"/>
    </xf>
    <xf numFmtId="166" fontId="4" fillId="385" borderId="1" xfId="0" applyNumberFormat="1" applyFont="1" applyFill="1" applyBorder="1" applyAlignment="1">
      <alignment wrapText="1"/>
    </xf>
    <xf numFmtId="166" fontId="4" fillId="386" borderId="1" xfId="0" applyNumberFormat="1" applyFont="1" applyFill="1" applyBorder="1" applyAlignment="1">
      <alignment wrapText="1"/>
    </xf>
    <xf numFmtId="166" fontId="4" fillId="114" borderId="1" xfId="0" applyNumberFormat="1" applyFont="1" applyFill="1" applyBorder="1" applyAlignment="1">
      <alignment wrapText="1"/>
    </xf>
    <xf numFmtId="4" fontId="4" fillId="268" borderId="1" xfId="0" applyNumberFormat="1" applyFont="1" applyFill="1" applyBorder="1" applyAlignment="1">
      <alignment wrapText="1"/>
    </xf>
    <xf numFmtId="167" fontId="4" fillId="205" borderId="1" xfId="0" applyNumberFormat="1" applyFont="1" applyFill="1" applyBorder="1" applyAlignment="1">
      <alignment wrapText="1"/>
    </xf>
    <xf numFmtId="167" fontId="4" fillId="136" borderId="1" xfId="0" applyNumberFormat="1" applyFont="1" applyFill="1" applyBorder="1" applyAlignment="1">
      <alignment wrapText="1"/>
    </xf>
    <xf numFmtId="165" fontId="3" fillId="128" borderId="1" xfId="0" applyNumberFormat="1" applyFont="1" applyFill="1" applyBorder="1" applyAlignment="1">
      <alignment horizontal="right"/>
    </xf>
    <xf numFmtId="165" fontId="3" fillId="125" borderId="1" xfId="0" applyNumberFormat="1" applyFont="1" applyFill="1" applyBorder="1" applyAlignment="1">
      <alignment horizontal="right"/>
    </xf>
    <xf numFmtId="165" fontId="3" fillId="126" borderId="1" xfId="0" applyNumberFormat="1" applyFont="1" applyFill="1" applyBorder="1" applyAlignment="1">
      <alignment horizontal="right"/>
    </xf>
    <xf numFmtId="164" fontId="3" fillId="116" borderId="1" xfId="0" applyNumberFormat="1" applyFont="1" applyFill="1" applyBorder="1" applyAlignment="1">
      <alignment horizontal="right"/>
    </xf>
    <xf numFmtId="2" fontId="3" fillId="116" borderId="1" xfId="0" applyNumberFormat="1" applyFont="1" applyFill="1" applyBorder="1" applyAlignment="1">
      <alignment horizontal="right"/>
    </xf>
    <xf numFmtId="166" fontId="4" fillId="116" borderId="1" xfId="0" applyNumberFormat="1" applyFont="1" applyFill="1" applyBorder="1" applyAlignment="1">
      <alignment wrapText="1"/>
    </xf>
    <xf numFmtId="166" fontId="4" fillId="387" borderId="1" xfId="0" applyNumberFormat="1" applyFont="1" applyFill="1" applyBorder="1" applyAlignment="1">
      <alignment wrapText="1"/>
    </xf>
    <xf numFmtId="166" fontId="4" fillId="270" borderId="1" xfId="0" applyNumberFormat="1" applyFont="1" applyFill="1" applyBorder="1" applyAlignment="1">
      <alignment wrapText="1"/>
    </xf>
    <xf numFmtId="167" fontId="4" fillId="126" borderId="1" xfId="0" applyNumberFormat="1" applyFont="1" applyFill="1" applyBorder="1" applyAlignment="1">
      <alignment wrapText="1"/>
    </xf>
    <xf numFmtId="4" fontId="4" fillId="387" borderId="1" xfId="0" applyNumberFormat="1" applyFont="1" applyFill="1" applyBorder="1" applyAlignment="1">
      <alignment wrapText="1"/>
    </xf>
    <xf numFmtId="167" fontId="4" fillId="388" borderId="1" xfId="0" applyNumberFormat="1" applyFont="1" applyFill="1" applyBorder="1" applyAlignment="1">
      <alignment wrapText="1"/>
    </xf>
    <xf numFmtId="165" fontId="3" fillId="389" borderId="1" xfId="0" applyNumberFormat="1" applyFont="1" applyFill="1" applyBorder="1" applyAlignment="1">
      <alignment horizontal="right"/>
    </xf>
    <xf numFmtId="0" fontId="3" fillId="348" borderId="1" xfId="0" applyFont="1" applyFill="1" applyBorder="1" applyAlignment="1">
      <alignment horizontal="right"/>
    </xf>
    <xf numFmtId="164" fontId="3" fillId="390" borderId="1" xfId="0" applyNumberFormat="1" applyFont="1" applyFill="1" applyBorder="1" applyAlignment="1">
      <alignment horizontal="right"/>
    </xf>
    <xf numFmtId="164" fontId="3" fillId="328" borderId="1" xfId="0" applyNumberFormat="1" applyFont="1" applyFill="1" applyBorder="1" applyAlignment="1">
      <alignment horizontal="right"/>
    </xf>
    <xf numFmtId="4" fontId="3" fillId="203" borderId="1" xfId="0" applyNumberFormat="1" applyFont="1" applyFill="1" applyBorder="1" applyAlignment="1">
      <alignment horizontal="right"/>
    </xf>
    <xf numFmtId="2" fontId="3" fillId="248" borderId="1" xfId="0" applyNumberFormat="1" applyFont="1" applyFill="1" applyBorder="1" applyAlignment="1">
      <alignment horizontal="right"/>
    </xf>
    <xf numFmtId="166" fontId="4" fillId="283" borderId="1" xfId="0" applyNumberFormat="1" applyFont="1" applyFill="1" applyBorder="1" applyAlignment="1">
      <alignment wrapText="1"/>
    </xf>
    <xf numFmtId="166" fontId="4" fillId="340" borderId="1" xfId="0" applyNumberFormat="1" applyFont="1" applyFill="1" applyBorder="1" applyAlignment="1">
      <alignment wrapText="1"/>
    </xf>
    <xf numFmtId="166" fontId="4" fillId="382" borderId="1" xfId="0" applyNumberFormat="1" applyFont="1" applyFill="1" applyBorder="1" applyAlignment="1">
      <alignment wrapText="1"/>
    </xf>
    <xf numFmtId="166" fontId="4" fillId="3" borderId="1" xfId="0" applyNumberFormat="1" applyFont="1" applyFill="1" applyBorder="1" applyAlignment="1">
      <alignment wrapText="1"/>
    </xf>
    <xf numFmtId="167" fontId="4" fillId="359" borderId="1" xfId="0" applyNumberFormat="1" applyFont="1" applyFill="1" applyBorder="1" applyAlignment="1">
      <alignment wrapText="1"/>
    </xf>
    <xf numFmtId="4" fontId="4" fillId="124" borderId="1" xfId="0" applyNumberFormat="1" applyFont="1" applyFill="1" applyBorder="1" applyAlignment="1">
      <alignment wrapText="1"/>
    </xf>
    <xf numFmtId="167" fontId="4" fillId="317" borderId="1" xfId="0" applyNumberFormat="1" applyFont="1" applyFill="1" applyBorder="1" applyAlignment="1">
      <alignment wrapText="1"/>
    </xf>
    <xf numFmtId="167" fontId="4" fillId="114" borderId="1" xfId="0" applyNumberFormat="1" applyFont="1" applyFill="1" applyBorder="1" applyAlignment="1">
      <alignment wrapText="1"/>
    </xf>
    <xf numFmtId="0" fontId="3" fillId="293" borderId="1" xfId="0" applyFont="1" applyFill="1" applyBorder="1" applyAlignment="1">
      <alignment horizontal="right"/>
    </xf>
    <xf numFmtId="166" fontId="4" fillId="368" borderId="1" xfId="0" applyNumberFormat="1" applyFont="1" applyFill="1" applyBorder="1" applyAlignment="1">
      <alignment wrapText="1"/>
    </xf>
    <xf numFmtId="4" fontId="4" fillId="295" borderId="1" xfId="0" applyNumberFormat="1" applyFont="1" applyFill="1" applyBorder="1" applyAlignment="1">
      <alignment wrapText="1"/>
    </xf>
    <xf numFmtId="167" fontId="4" fillId="391" borderId="1" xfId="0" applyNumberFormat="1" applyFont="1" applyFill="1" applyBorder="1" applyAlignment="1">
      <alignment wrapText="1"/>
    </xf>
    <xf numFmtId="165" fontId="3" fillId="392" borderId="1" xfId="0" applyNumberFormat="1" applyFont="1" applyFill="1" applyBorder="1" applyAlignment="1">
      <alignment horizontal="right"/>
    </xf>
    <xf numFmtId="0" fontId="3" fillId="255" borderId="1" xfId="0" applyFont="1" applyFill="1" applyBorder="1" applyAlignment="1">
      <alignment horizontal="right"/>
    </xf>
    <xf numFmtId="0" fontId="3" fillId="169" borderId="1" xfId="0" applyFont="1" applyFill="1" applyBorder="1" applyAlignment="1">
      <alignment horizontal="right"/>
    </xf>
    <xf numFmtId="166" fontId="4" fillId="250" borderId="1" xfId="0" applyNumberFormat="1" applyFont="1" applyFill="1" applyBorder="1" applyAlignment="1">
      <alignment wrapText="1"/>
    </xf>
    <xf numFmtId="4" fontId="4" fillId="192" borderId="1" xfId="0" applyNumberFormat="1" applyFont="1" applyFill="1" applyBorder="1" applyAlignment="1">
      <alignment wrapText="1"/>
    </xf>
    <xf numFmtId="167" fontId="4" fillId="5" borderId="1" xfId="0" applyNumberFormat="1" applyFont="1" applyFill="1" applyBorder="1" applyAlignment="1">
      <alignment wrapText="1"/>
    </xf>
    <xf numFmtId="165" fontId="3" fillId="283" borderId="1" xfId="0" applyNumberFormat="1" applyFont="1" applyFill="1" applyBorder="1" applyAlignment="1">
      <alignment horizontal="right"/>
    </xf>
    <xf numFmtId="166" fontId="4" fillId="99" borderId="1" xfId="0" applyNumberFormat="1" applyFont="1" applyFill="1" applyBorder="1" applyAlignment="1">
      <alignment wrapText="1"/>
    </xf>
    <xf numFmtId="166" fontId="4" fillId="290" borderId="1" xfId="0" applyNumberFormat="1" applyFont="1" applyFill="1" applyBorder="1" applyAlignment="1">
      <alignment wrapText="1"/>
    </xf>
    <xf numFmtId="167" fontId="4" fillId="17" borderId="1" xfId="0" applyNumberFormat="1" applyFont="1" applyFill="1" applyBorder="1" applyAlignment="1">
      <alignment wrapText="1"/>
    </xf>
    <xf numFmtId="167" fontId="4" fillId="81" borderId="1" xfId="0" applyNumberFormat="1" applyFont="1" applyFill="1" applyBorder="1" applyAlignment="1">
      <alignment wrapText="1"/>
    </xf>
    <xf numFmtId="165" fontId="3" fillId="257" borderId="1" xfId="0" applyNumberFormat="1" applyFont="1" applyFill="1" applyBorder="1" applyAlignment="1">
      <alignment horizontal="right"/>
    </xf>
    <xf numFmtId="165" fontId="3" fillId="393" borderId="1" xfId="0" applyNumberFormat="1" applyFont="1" applyFill="1" applyBorder="1" applyAlignment="1">
      <alignment horizontal="right"/>
    </xf>
    <xf numFmtId="4" fontId="3" fillId="394" borderId="1" xfId="0" applyNumberFormat="1" applyFont="1" applyFill="1" applyBorder="1" applyAlignment="1">
      <alignment horizontal="right"/>
    </xf>
    <xf numFmtId="4" fontId="4" fillId="40" borderId="1" xfId="0" applyNumberFormat="1" applyFont="1" applyFill="1" applyBorder="1" applyAlignment="1">
      <alignment wrapText="1"/>
    </xf>
    <xf numFmtId="164" fontId="3" fillId="327" borderId="1" xfId="0" applyNumberFormat="1" applyFont="1" applyFill="1" applyBorder="1" applyAlignment="1">
      <alignment horizontal="right"/>
    </xf>
    <xf numFmtId="2" fontId="3" fillId="196" borderId="1" xfId="0" applyNumberFormat="1" applyFont="1" applyFill="1" applyBorder="1" applyAlignment="1">
      <alignment horizontal="right"/>
    </xf>
    <xf numFmtId="166" fontId="4" fillId="78" borderId="1" xfId="0" applyNumberFormat="1" applyFont="1" applyFill="1" applyBorder="1" applyAlignment="1">
      <alignment wrapText="1"/>
    </xf>
    <xf numFmtId="166" fontId="4" fillId="90" borderId="1" xfId="0" applyNumberFormat="1" applyFont="1" applyFill="1" applyBorder="1" applyAlignment="1">
      <alignment wrapText="1"/>
    </xf>
    <xf numFmtId="167" fontId="4" fillId="242" borderId="1" xfId="0" applyNumberFormat="1" applyFont="1" applyFill="1" applyBorder="1" applyAlignment="1">
      <alignment wrapText="1"/>
    </xf>
    <xf numFmtId="165" fontId="3" fillId="22" borderId="1" xfId="0" applyNumberFormat="1" applyFont="1" applyFill="1" applyBorder="1" applyAlignment="1">
      <alignment horizontal="right"/>
    </xf>
    <xf numFmtId="164" fontId="3" fillId="58" borderId="1" xfId="0" applyNumberFormat="1" applyFont="1" applyFill="1" applyBorder="1" applyAlignment="1">
      <alignment horizontal="right"/>
    </xf>
    <xf numFmtId="4" fontId="3" fillId="252" borderId="1" xfId="0" applyNumberFormat="1" applyFont="1" applyFill="1" applyBorder="1" applyAlignment="1">
      <alignment horizontal="right"/>
    </xf>
    <xf numFmtId="166" fontId="4" fillId="38" borderId="1" xfId="0" applyNumberFormat="1" applyFont="1" applyFill="1" applyBorder="1" applyAlignment="1">
      <alignment wrapText="1"/>
    </xf>
    <xf numFmtId="166" fontId="4" fillId="260" borderId="1" xfId="0" applyNumberFormat="1" applyFont="1" applyFill="1" applyBorder="1" applyAlignment="1">
      <alignment wrapText="1"/>
    </xf>
    <xf numFmtId="166" fontId="4" fillId="299" borderId="1" xfId="0" applyNumberFormat="1" applyFont="1" applyFill="1" applyBorder="1" applyAlignment="1">
      <alignment wrapText="1"/>
    </xf>
    <xf numFmtId="4" fontId="4" fillId="11" borderId="1" xfId="0" applyNumberFormat="1" applyFont="1" applyFill="1" applyBorder="1" applyAlignment="1">
      <alignment wrapText="1"/>
    </xf>
    <xf numFmtId="4" fontId="3" fillId="206" borderId="1" xfId="0" applyNumberFormat="1" applyFont="1" applyFill="1" applyBorder="1" applyAlignment="1">
      <alignment horizontal="right"/>
    </xf>
    <xf numFmtId="166" fontId="4" fillId="161" borderId="1" xfId="0" applyNumberFormat="1" applyFont="1" applyFill="1" applyBorder="1" applyAlignment="1">
      <alignment wrapText="1"/>
    </xf>
    <xf numFmtId="166" fontId="4" fillId="206" borderId="1" xfId="0" applyNumberFormat="1" applyFont="1" applyFill="1" applyBorder="1" applyAlignment="1">
      <alignment wrapText="1"/>
    </xf>
    <xf numFmtId="166" fontId="4" fillId="214" borderId="1" xfId="0" applyNumberFormat="1" applyFont="1" applyFill="1" applyBorder="1" applyAlignment="1">
      <alignment wrapText="1"/>
    </xf>
    <xf numFmtId="167" fontId="4" fillId="9" borderId="1" xfId="0" applyNumberFormat="1" applyFont="1" applyFill="1" applyBorder="1" applyAlignment="1">
      <alignment wrapText="1"/>
    </xf>
    <xf numFmtId="4" fontId="4" fillId="260" borderId="1" xfId="0" applyNumberFormat="1" applyFont="1" applyFill="1" applyBorder="1" applyAlignment="1">
      <alignment wrapText="1"/>
    </xf>
    <xf numFmtId="165" fontId="3" fillId="135" borderId="1" xfId="0" applyNumberFormat="1" applyFont="1" applyFill="1" applyBorder="1" applyAlignment="1">
      <alignment horizontal="right"/>
    </xf>
    <xf numFmtId="164" fontId="3" fillId="261" borderId="1" xfId="0" applyNumberFormat="1" applyFont="1" applyFill="1" applyBorder="1" applyAlignment="1">
      <alignment horizontal="right"/>
    </xf>
    <xf numFmtId="4" fontId="3" fillId="395" borderId="1" xfId="0" applyNumberFormat="1" applyFont="1" applyFill="1" applyBorder="1" applyAlignment="1">
      <alignment horizontal="right"/>
    </xf>
    <xf numFmtId="166" fontId="4" fillId="396" borderId="1" xfId="0" applyNumberFormat="1" applyFont="1" applyFill="1" applyBorder="1" applyAlignment="1">
      <alignment wrapText="1"/>
    </xf>
    <xf numFmtId="166" fontId="4" fillId="397" borderId="1" xfId="0" applyNumberFormat="1" applyFont="1" applyFill="1" applyBorder="1" applyAlignment="1">
      <alignment wrapText="1"/>
    </xf>
    <xf numFmtId="166" fontId="4" fillId="271" borderId="1" xfId="0" applyNumberFormat="1" applyFont="1" applyFill="1" applyBorder="1" applyAlignment="1">
      <alignment wrapText="1"/>
    </xf>
    <xf numFmtId="167" fontId="4" fillId="257" borderId="1" xfId="0" applyNumberFormat="1" applyFont="1" applyFill="1" applyBorder="1" applyAlignment="1">
      <alignment wrapText="1"/>
    </xf>
    <xf numFmtId="4" fontId="4" fillId="183" borderId="1" xfId="0" applyNumberFormat="1" applyFont="1" applyFill="1" applyBorder="1" applyAlignment="1">
      <alignment wrapText="1"/>
    </xf>
    <xf numFmtId="0" fontId="3" fillId="296" borderId="1" xfId="0" applyFont="1" applyFill="1" applyBorder="1" applyAlignment="1">
      <alignment horizontal="right"/>
    </xf>
    <xf numFmtId="166" fontId="4" fillId="15" borderId="1" xfId="0" applyNumberFormat="1" applyFont="1" applyFill="1" applyBorder="1" applyAlignment="1">
      <alignment wrapText="1"/>
    </xf>
    <xf numFmtId="166" fontId="4" fillId="392" borderId="1" xfId="0" applyNumberFormat="1" applyFont="1" applyFill="1" applyBorder="1" applyAlignment="1">
      <alignment wrapText="1"/>
    </xf>
    <xf numFmtId="166" fontId="4" fillId="254" borderId="1" xfId="0" applyNumberFormat="1" applyFont="1" applyFill="1" applyBorder="1" applyAlignment="1">
      <alignment wrapText="1"/>
    </xf>
    <xf numFmtId="167" fontId="4" fillId="398" borderId="1" xfId="0" applyNumberFormat="1" applyFont="1" applyFill="1" applyBorder="1" applyAlignment="1">
      <alignment wrapText="1"/>
    </xf>
    <xf numFmtId="4" fontId="4" fillId="190" borderId="1" xfId="0" applyNumberFormat="1" applyFont="1" applyFill="1" applyBorder="1" applyAlignment="1">
      <alignment wrapText="1"/>
    </xf>
    <xf numFmtId="167" fontId="4" fillId="253" borderId="1" xfId="0" applyNumberFormat="1" applyFont="1" applyFill="1" applyBorder="1" applyAlignment="1">
      <alignment wrapText="1"/>
    </xf>
    <xf numFmtId="166" fontId="4" fillId="294" borderId="1" xfId="0" applyNumberFormat="1" applyFont="1" applyFill="1" applyBorder="1" applyAlignment="1">
      <alignment wrapText="1"/>
    </xf>
    <xf numFmtId="4" fontId="4" fillId="67" borderId="1" xfId="0" applyNumberFormat="1" applyFont="1" applyFill="1" applyBorder="1" applyAlignment="1">
      <alignment wrapText="1"/>
    </xf>
    <xf numFmtId="167" fontId="4" fillId="338" borderId="1" xfId="0" applyNumberFormat="1" applyFont="1" applyFill="1" applyBorder="1" applyAlignment="1">
      <alignment wrapText="1"/>
    </xf>
    <xf numFmtId="165" fontId="3" fillId="268" borderId="1" xfId="0" applyNumberFormat="1" applyFont="1" applyFill="1" applyBorder="1" applyAlignment="1">
      <alignment horizontal="right"/>
    </xf>
    <xf numFmtId="165" fontId="3" fillId="399" borderId="1" xfId="0" applyNumberFormat="1" applyFont="1" applyFill="1" applyBorder="1" applyAlignment="1">
      <alignment horizontal="right"/>
    </xf>
    <xf numFmtId="165" fontId="3" fillId="263" borderId="1" xfId="0" applyNumberFormat="1" applyFont="1" applyFill="1" applyBorder="1" applyAlignment="1">
      <alignment horizontal="right"/>
    </xf>
    <xf numFmtId="166" fontId="4" fillId="176" borderId="1" xfId="0" applyNumberFormat="1" applyFont="1" applyFill="1" applyBorder="1" applyAlignment="1">
      <alignment wrapText="1"/>
    </xf>
    <xf numFmtId="166" fontId="4" fillId="357" borderId="1" xfId="0" applyNumberFormat="1" applyFont="1" applyFill="1" applyBorder="1" applyAlignment="1">
      <alignment wrapText="1"/>
    </xf>
    <xf numFmtId="4" fontId="4" fillId="284" borderId="1" xfId="0" applyNumberFormat="1" applyFont="1" applyFill="1" applyBorder="1" applyAlignment="1">
      <alignment wrapText="1"/>
    </xf>
    <xf numFmtId="167" fontId="4" fillId="55" borderId="1" xfId="0" applyNumberFormat="1" applyFont="1" applyFill="1" applyBorder="1" applyAlignment="1">
      <alignment wrapText="1"/>
    </xf>
    <xf numFmtId="4" fontId="4" fillId="6" borderId="1" xfId="0" applyNumberFormat="1" applyFont="1" applyFill="1" applyBorder="1" applyAlignment="1">
      <alignment wrapText="1"/>
    </xf>
    <xf numFmtId="164" fontId="3" fillId="88" borderId="1" xfId="0" applyNumberFormat="1" applyFont="1" applyFill="1" applyBorder="1" applyAlignment="1">
      <alignment horizontal="right"/>
    </xf>
    <xf numFmtId="4" fontId="3" fillId="191" borderId="1" xfId="0" applyNumberFormat="1" applyFont="1" applyFill="1" applyBorder="1" applyAlignment="1">
      <alignment horizontal="right"/>
    </xf>
    <xf numFmtId="166" fontId="4" fillId="356" borderId="1" xfId="0" applyNumberFormat="1" applyFont="1" applyFill="1" applyBorder="1" applyAlignment="1">
      <alignment wrapText="1"/>
    </xf>
    <xf numFmtId="166" fontId="4" fillId="10" borderId="1" xfId="0" applyNumberFormat="1" applyFont="1" applyFill="1" applyBorder="1" applyAlignment="1">
      <alignment wrapText="1"/>
    </xf>
    <xf numFmtId="167" fontId="4" fillId="400" borderId="1" xfId="0" applyNumberFormat="1" applyFont="1" applyFill="1" applyBorder="1" applyAlignment="1">
      <alignment wrapText="1"/>
    </xf>
    <xf numFmtId="4" fontId="4" fillId="36" borderId="1" xfId="0" applyNumberFormat="1" applyFont="1" applyFill="1" applyBorder="1" applyAlignment="1">
      <alignment wrapText="1"/>
    </xf>
    <xf numFmtId="164" fontId="3" fillId="193" borderId="1" xfId="0" applyNumberFormat="1" applyFont="1" applyFill="1" applyBorder="1" applyAlignment="1">
      <alignment horizontal="right"/>
    </xf>
    <xf numFmtId="4" fontId="3" fillId="196" borderId="1" xfId="0" applyNumberFormat="1" applyFont="1" applyFill="1" applyBorder="1" applyAlignment="1">
      <alignment horizontal="right"/>
    </xf>
    <xf numFmtId="166" fontId="4" fillId="61" borderId="1" xfId="0" applyNumberFormat="1" applyFont="1" applyFill="1" applyBorder="1" applyAlignment="1">
      <alignment wrapText="1"/>
    </xf>
    <xf numFmtId="166" fontId="4" fillId="11" borderId="1" xfId="0" applyNumberFormat="1" applyFont="1" applyFill="1" applyBorder="1" applyAlignment="1">
      <alignment wrapText="1"/>
    </xf>
    <xf numFmtId="167" fontId="4" fillId="247" borderId="1" xfId="0" applyNumberFormat="1" applyFont="1" applyFill="1" applyBorder="1" applyAlignment="1">
      <alignment wrapText="1"/>
    </xf>
    <xf numFmtId="4" fontId="4" fillId="39" borderId="1" xfId="0" applyNumberFormat="1" applyFont="1" applyFill="1" applyBorder="1" applyAlignment="1">
      <alignment wrapText="1"/>
    </xf>
    <xf numFmtId="0" fontId="3" fillId="274" borderId="1" xfId="0" applyFont="1" applyFill="1" applyBorder="1" applyAlignment="1">
      <alignment horizontal="right"/>
    </xf>
    <xf numFmtId="4" fontId="4" fillId="151" borderId="1" xfId="0" applyNumberFormat="1" applyFont="1" applyFill="1" applyBorder="1" applyAlignment="1">
      <alignment wrapText="1"/>
    </xf>
    <xf numFmtId="167" fontId="4" fillId="236" borderId="1" xfId="0" applyNumberFormat="1" applyFont="1" applyFill="1" applyBorder="1" applyAlignment="1">
      <alignment wrapText="1"/>
    </xf>
    <xf numFmtId="167" fontId="4" fillId="401" borderId="1" xfId="0" applyNumberFormat="1" applyFont="1" applyFill="1" applyBorder="1" applyAlignment="1">
      <alignment wrapText="1"/>
    </xf>
    <xf numFmtId="165" fontId="3" fillId="71" borderId="1" xfId="0" applyNumberFormat="1" applyFont="1" applyFill="1" applyBorder="1" applyAlignment="1">
      <alignment horizontal="right"/>
    </xf>
    <xf numFmtId="0" fontId="3" fillId="402" borderId="1" xfId="0" applyFont="1" applyFill="1" applyBorder="1" applyAlignment="1">
      <alignment horizontal="right"/>
    </xf>
    <xf numFmtId="0" fontId="3" fillId="270" borderId="1" xfId="0" applyFont="1" applyFill="1" applyBorder="1" applyAlignment="1">
      <alignment horizontal="right"/>
    </xf>
    <xf numFmtId="164" fontId="3" fillId="403" borderId="1" xfId="0" applyNumberFormat="1" applyFont="1" applyFill="1" applyBorder="1" applyAlignment="1">
      <alignment horizontal="right"/>
    </xf>
    <xf numFmtId="164" fontId="3" fillId="404" borderId="1" xfId="0" applyNumberFormat="1" applyFont="1" applyFill="1" applyBorder="1" applyAlignment="1">
      <alignment horizontal="right"/>
    </xf>
    <xf numFmtId="4" fontId="3" fillId="404" borderId="1" xfId="0" applyNumberFormat="1" applyFont="1" applyFill="1" applyBorder="1" applyAlignment="1">
      <alignment horizontal="right"/>
    </xf>
    <xf numFmtId="164" fontId="3" fillId="80" borderId="1" xfId="0" applyNumberFormat="1" applyFont="1" applyFill="1" applyBorder="1" applyAlignment="1">
      <alignment horizontal="right"/>
    </xf>
    <xf numFmtId="164" fontId="3" fillId="183" borderId="1" xfId="0" applyNumberFormat="1" applyFont="1" applyFill="1" applyBorder="1" applyAlignment="1">
      <alignment horizontal="right"/>
    </xf>
    <xf numFmtId="2" fontId="3" fillId="183" borderId="1" xfId="0" applyNumberFormat="1" applyFont="1" applyFill="1" applyBorder="1" applyAlignment="1">
      <alignment horizontal="right"/>
    </xf>
    <xf numFmtId="166" fontId="4" fillId="399" borderId="1" xfId="0" applyNumberFormat="1" applyFont="1" applyFill="1" applyBorder="1" applyAlignment="1">
      <alignment wrapText="1"/>
    </xf>
    <xf numFmtId="166" fontId="4" fillId="358" borderId="1" xfId="0" applyNumberFormat="1" applyFont="1" applyFill="1" applyBorder="1" applyAlignment="1">
      <alignment wrapText="1"/>
    </xf>
    <xf numFmtId="166" fontId="4" fillId="109" borderId="1" xfId="0" applyNumberFormat="1" applyFont="1" applyFill="1" applyBorder="1" applyAlignment="1">
      <alignment wrapText="1"/>
    </xf>
    <xf numFmtId="167" fontId="4" fillId="405" borderId="1" xfId="0" applyNumberFormat="1" applyFont="1" applyFill="1" applyBorder="1" applyAlignment="1">
      <alignment wrapText="1"/>
    </xf>
    <xf numFmtId="4" fontId="4" fillId="117" borderId="1" xfId="0" applyNumberFormat="1" applyFont="1" applyFill="1" applyBorder="1" applyAlignment="1">
      <alignment wrapText="1"/>
    </xf>
    <xf numFmtId="167" fontId="4" fillId="144" borderId="1" xfId="0" applyNumberFormat="1" applyFont="1" applyFill="1" applyBorder="1" applyAlignment="1">
      <alignment wrapText="1"/>
    </xf>
    <xf numFmtId="164" fontId="3" fillId="53" borderId="1" xfId="0" applyNumberFormat="1" applyFont="1" applyFill="1" applyBorder="1" applyAlignment="1">
      <alignment horizontal="right"/>
    </xf>
    <xf numFmtId="4" fontId="3" fillId="19" borderId="1" xfId="0" applyNumberFormat="1" applyFont="1" applyFill="1" applyBorder="1" applyAlignment="1">
      <alignment horizontal="right"/>
    </xf>
    <xf numFmtId="166" fontId="4" fillId="86" borderId="1" xfId="0" applyNumberFormat="1" applyFont="1" applyFill="1" applyBorder="1" applyAlignment="1">
      <alignment wrapText="1"/>
    </xf>
    <xf numFmtId="166" fontId="4" fillId="31" borderId="1" xfId="0" applyNumberFormat="1" applyFont="1" applyFill="1" applyBorder="1" applyAlignment="1">
      <alignment wrapText="1"/>
    </xf>
    <xf numFmtId="166" fontId="4" fillId="406" borderId="1" xfId="0" applyNumberFormat="1" applyFont="1" applyFill="1" applyBorder="1" applyAlignment="1">
      <alignment wrapText="1"/>
    </xf>
    <xf numFmtId="4" fontId="4" fillId="301" borderId="1" xfId="0" applyNumberFormat="1" applyFont="1" applyFill="1" applyBorder="1" applyAlignment="1">
      <alignment wrapText="1"/>
    </xf>
    <xf numFmtId="164" fontId="3" fillId="282" borderId="1" xfId="0" applyNumberFormat="1" applyFont="1" applyFill="1" applyBorder="1" applyAlignment="1">
      <alignment horizontal="right"/>
    </xf>
    <xf numFmtId="4" fontId="3" fillId="133" borderId="1" xfId="0" applyNumberFormat="1" applyFont="1" applyFill="1" applyBorder="1" applyAlignment="1">
      <alignment horizontal="right"/>
    </xf>
    <xf numFmtId="166" fontId="4" fillId="46" borderId="1" xfId="0" applyNumberFormat="1" applyFont="1" applyFill="1" applyBorder="1" applyAlignment="1">
      <alignment wrapText="1"/>
    </xf>
    <xf numFmtId="165" fontId="3" fillId="290" borderId="1" xfId="0" applyNumberFormat="1" applyFont="1" applyFill="1" applyBorder="1" applyAlignment="1">
      <alignment horizontal="right"/>
    </xf>
    <xf numFmtId="0" fontId="3" fillId="234" borderId="1" xfId="0" applyFont="1" applyFill="1" applyBorder="1" applyAlignment="1">
      <alignment horizontal="right"/>
    </xf>
    <xf numFmtId="0" fontId="3" fillId="407" borderId="1" xfId="0" applyFont="1" applyFill="1" applyBorder="1" applyAlignment="1">
      <alignment horizontal="right"/>
    </xf>
    <xf numFmtId="166" fontId="4" fillId="291" borderId="1" xfId="0" applyNumberFormat="1" applyFont="1" applyFill="1" applyBorder="1" applyAlignment="1">
      <alignment wrapText="1"/>
    </xf>
    <xf numFmtId="166" fontId="4" fillId="35" borderId="1" xfId="0" applyNumberFormat="1" applyFont="1" applyFill="1" applyBorder="1" applyAlignment="1">
      <alignment wrapText="1"/>
    </xf>
    <xf numFmtId="167" fontId="4" fillId="382" borderId="1" xfId="0" applyNumberFormat="1" applyFont="1" applyFill="1" applyBorder="1" applyAlignment="1">
      <alignment wrapText="1"/>
    </xf>
    <xf numFmtId="4" fontId="4" fillId="82" borderId="1" xfId="0" applyNumberFormat="1" applyFont="1" applyFill="1" applyBorder="1" applyAlignment="1">
      <alignment wrapText="1"/>
    </xf>
    <xf numFmtId="165" fontId="3" fillId="140" borderId="1" xfId="0" applyNumberFormat="1" applyFont="1" applyFill="1" applyBorder="1" applyAlignment="1">
      <alignment horizontal="right"/>
    </xf>
    <xf numFmtId="164" fontId="3" fillId="274" borderId="1" xfId="0" applyNumberFormat="1" applyFont="1" applyFill="1" applyBorder="1" applyAlignment="1">
      <alignment horizontal="right"/>
    </xf>
    <xf numFmtId="164" fontId="3" fillId="198" borderId="1" xfId="0" applyNumberFormat="1" applyFont="1" applyFill="1" applyBorder="1" applyAlignment="1">
      <alignment horizontal="right"/>
    </xf>
    <xf numFmtId="4" fontId="3" fillId="205" borderId="1" xfId="0" applyNumberFormat="1" applyFont="1" applyFill="1" applyBorder="1" applyAlignment="1">
      <alignment horizontal="right"/>
    </xf>
    <xf numFmtId="166" fontId="4" fillId="383" borderId="1" xfId="0" applyNumberFormat="1" applyFont="1" applyFill="1" applyBorder="1" applyAlignment="1">
      <alignment wrapText="1"/>
    </xf>
    <xf numFmtId="4" fontId="4" fillId="237" borderId="1" xfId="0" applyNumberFormat="1" applyFont="1" applyFill="1" applyBorder="1" applyAlignment="1">
      <alignment wrapText="1"/>
    </xf>
    <xf numFmtId="167" fontId="4" fillId="379" borderId="1" xfId="0" applyNumberFormat="1" applyFont="1" applyFill="1" applyBorder="1" applyAlignment="1">
      <alignment wrapText="1"/>
    </xf>
    <xf numFmtId="167" fontId="4" fillId="116" borderId="1" xfId="0" applyNumberFormat="1" applyFont="1" applyFill="1" applyBorder="1" applyAlignment="1">
      <alignment wrapText="1"/>
    </xf>
    <xf numFmtId="0" fontId="3" fillId="408" borderId="1" xfId="0" applyFont="1" applyFill="1" applyBorder="1" applyAlignment="1">
      <alignment horizontal="right"/>
    </xf>
    <xf numFmtId="164" fontId="3" fillId="306" borderId="1" xfId="0" applyNumberFormat="1" applyFont="1" applyFill="1" applyBorder="1" applyAlignment="1">
      <alignment horizontal="right"/>
    </xf>
    <xf numFmtId="4" fontId="3" fillId="409" borderId="1" xfId="0" applyNumberFormat="1" applyFont="1" applyFill="1" applyBorder="1" applyAlignment="1">
      <alignment horizontal="right"/>
    </xf>
    <xf numFmtId="166" fontId="4" fillId="17" borderId="1" xfId="0" applyNumberFormat="1" applyFont="1" applyFill="1" applyBorder="1" applyAlignment="1">
      <alignment wrapText="1"/>
    </xf>
    <xf numFmtId="4" fontId="4" fillId="123" borderId="1" xfId="0" applyNumberFormat="1" applyFont="1" applyFill="1" applyBorder="1" applyAlignment="1">
      <alignment wrapText="1"/>
    </xf>
    <xf numFmtId="167" fontId="4" fillId="364" borderId="1" xfId="0" applyNumberFormat="1" applyFont="1" applyFill="1" applyBorder="1" applyAlignment="1">
      <alignment wrapText="1"/>
    </xf>
    <xf numFmtId="165" fontId="3" fillId="206" borderId="1" xfId="0" applyNumberFormat="1" applyFont="1" applyFill="1" applyBorder="1" applyAlignment="1">
      <alignment horizontal="right"/>
    </xf>
    <xf numFmtId="0" fontId="3" fillId="18" borderId="1" xfId="0" applyFont="1" applyFill="1" applyBorder="1" applyAlignment="1">
      <alignment horizontal="right"/>
    </xf>
    <xf numFmtId="164" fontId="3" fillId="393" borderId="1" xfId="0" applyNumberFormat="1" applyFont="1" applyFill="1" applyBorder="1" applyAlignment="1">
      <alignment horizontal="right"/>
    </xf>
    <xf numFmtId="164" fontId="3" fillId="23" borderId="1" xfId="0" applyNumberFormat="1" applyFont="1" applyFill="1" applyBorder="1" applyAlignment="1">
      <alignment horizontal="right"/>
    </xf>
    <xf numFmtId="4" fontId="3" fillId="393" borderId="1" xfId="0" applyNumberFormat="1" applyFont="1" applyFill="1" applyBorder="1" applyAlignment="1">
      <alignment horizontal="right"/>
    </xf>
    <xf numFmtId="166" fontId="4" fillId="411" borderId="1" xfId="0" applyNumberFormat="1" applyFont="1" applyFill="1" applyBorder="1" applyAlignment="1">
      <alignment wrapText="1"/>
    </xf>
    <xf numFmtId="166" fontId="4" fillId="145" borderId="1" xfId="0" applyNumberFormat="1" applyFont="1" applyFill="1" applyBorder="1" applyAlignment="1">
      <alignment wrapText="1"/>
    </xf>
    <xf numFmtId="166" fontId="4" fillId="6" borderId="1" xfId="0" applyNumberFormat="1" applyFont="1" applyFill="1" applyBorder="1" applyAlignment="1">
      <alignment wrapText="1"/>
    </xf>
    <xf numFmtId="166" fontId="4" fillId="67" borderId="1" xfId="0" applyNumberFormat="1" applyFont="1" applyFill="1" applyBorder="1" applyAlignment="1">
      <alignment wrapText="1"/>
    </xf>
    <xf numFmtId="167" fontId="4" fillId="145" borderId="1" xfId="0" applyNumberFormat="1" applyFont="1" applyFill="1" applyBorder="1" applyAlignment="1">
      <alignment wrapText="1"/>
    </xf>
    <xf numFmtId="4" fontId="4" fillId="412" borderId="1" xfId="0" applyNumberFormat="1" applyFont="1" applyFill="1" applyBorder="1" applyAlignment="1">
      <alignment wrapText="1"/>
    </xf>
    <xf numFmtId="167" fontId="4" fillId="413" borderId="1" xfId="0" applyNumberFormat="1" applyFont="1" applyFill="1" applyBorder="1" applyAlignment="1">
      <alignment wrapText="1"/>
    </xf>
    <xf numFmtId="166" fontId="4" fillId="62" borderId="1" xfId="0" applyNumberFormat="1" applyFont="1" applyFill="1" applyBorder="1" applyAlignment="1">
      <alignment wrapText="1"/>
    </xf>
    <xf numFmtId="166" fontId="4" fillId="414" borderId="1" xfId="0" applyNumberFormat="1" applyFont="1" applyFill="1" applyBorder="1" applyAlignment="1">
      <alignment wrapText="1"/>
    </xf>
    <xf numFmtId="167" fontId="4" fillId="415" borderId="1" xfId="0" applyNumberFormat="1" applyFont="1" applyFill="1" applyBorder="1" applyAlignment="1">
      <alignment wrapText="1"/>
    </xf>
    <xf numFmtId="4" fontId="4" fillId="384" borderId="1" xfId="0" applyNumberFormat="1" applyFont="1" applyFill="1" applyBorder="1" applyAlignment="1">
      <alignment wrapText="1"/>
    </xf>
    <xf numFmtId="167" fontId="4" fillId="416" borderId="1" xfId="0" applyNumberFormat="1" applyFont="1" applyFill="1" applyBorder="1" applyAlignment="1">
      <alignment wrapText="1"/>
    </xf>
    <xf numFmtId="4" fontId="4" fillId="417" borderId="1" xfId="0" applyNumberFormat="1" applyFont="1" applyFill="1" applyBorder="1" applyAlignment="1">
      <alignment wrapText="1"/>
    </xf>
    <xf numFmtId="167" fontId="4" fillId="96" borderId="1" xfId="0" applyNumberFormat="1" applyFont="1" applyFill="1" applyBorder="1" applyAlignment="1">
      <alignment wrapText="1"/>
    </xf>
    <xf numFmtId="0" fontId="3" fillId="108" borderId="1" xfId="0" applyFont="1" applyFill="1" applyBorder="1" applyAlignment="1">
      <alignment horizontal="right"/>
    </xf>
    <xf numFmtId="166" fontId="4" fillId="240" borderId="1" xfId="0" applyNumberFormat="1" applyFont="1" applyFill="1" applyBorder="1" applyAlignment="1">
      <alignment wrapText="1"/>
    </xf>
    <xf numFmtId="166" fontId="4" fillId="376" borderId="1" xfId="0" applyNumberFormat="1" applyFont="1" applyFill="1" applyBorder="1" applyAlignment="1">
      <alignment wrapText="1"/>
    </xf>
    <xf numFmtId="166" fontId="4" fillId="30" borderId="1" xfId="0" applyNumberFormat="1" applyFont="1" applyFill="1" applyBorder="1" applyAlignment="1">
      <alignment wrapText="1"/>
    </xf>
    <xf numFmtId="166" fontId="4" fillId="242" borderId="1" xfId="0" applyNumberFormat="1" applyFont="1" applyFill="1" applyBorder="1" applyAlignment="1">
      <alignment wrapText="1"/>
    </xf>
    <xf numFmtId="167" fontId="4" fillId="244" borderId="1" xfId="0" applyNumberFormat="1" applyFont="1" applyFill="1" applyBorder="1" applyAlignment="1">
      <alignment wrapText="1"/>
    </xf>
    <xf numFmtId="4" fontId="4" fillId="180" borderId="1" xfId="0" applyNumberFormat="1" applyFont="1" applyFill="1" applyBorder="1" applyAlignment="1">
      <alignment wrapText="1"/>
    </xf>
    <xf numFmtId="167" fontId="4" fillId="418" borderId="1" xfId="0" applyNumberFormat="1" applyFont="1" applyFill="1" applyBorder="1" applyAlignment="1">
      <alignment wrapText="1"/>
    </xf>
    <xf numFmtId="0" fontId="3" fillId="337" borderId="1" xfId="0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4" fontId="3" fillId="286" borderId="1" xfId="0" applyNumberFormat="1" applyFont="1" applyFill="1" applyBorder="1" applyAlignment="1">
      <alignment horizontal="right"/>
    </xf>
    <xf numFmtId="166" fontId="4" fillId="419" borderId="1" xfId="0" applyNumberFormat="1" applyFont="1" applyFill="1" applyBorder="1" applyAlignment="1">
      <alignment wrapText="1"/>
    </xf>
    <xf numFmtId="166" fontId="4" fillId="420" borderId="1" xfId="0" applyNumberFormat="1" applyFont="1" applyFill="1" applyBorder="1" applyAlignment="1">
      <alignment wrapText="1"/>
    </xf>
    <xf numFmtId="166" fontId="4" fillId="44" borderId="1" xfId="0" applyNumberFormat="1" applyFont="1" applyFill="1" applyBorder="1" applyAlignment="1">
      <alignment wrapText="1"/>
    </xf>
    <xf numFmtId="4" fontId="4" fillId="421" borderId="1" xfId="0" applyNumberFormat="1" applyFont="1" applyFill="1" applyBorder="1" applyAlignment="1">
      <alignment wrapText="1"/>
    </xf>
    <xf numFmtId="164" fontId="3" fillId="86" borderId="1" xfId="0" applyNumberFormat="1" applyFont="1" applyFill="1" applyBorder="1" applyAlignment="1">
      <alignment horizontal="right"/>
    </xf>
    <xf numFmtId="4" fontId="3" fillId="305" borderId="1" xfId="0" applyNumberFormat="1" applyFont="1" applyFill="1" applyBorder="1" applyAlignment="1">
      <alignment horizontal="right"/>
    </xf>
    <xf numFmtId="4" fontId="4" fillId="170" borderId="1" xfId="0" applyNumberFormat="1" applyFont="1" applyFill="1" applyBorder="1" applyAlignment="1">
      <alignment wrapText="1"/>
    </xf>
    <xf numFmtId="167" fontId="4" fillId="7" borderId="1" xfId="0" applyNumberFormat="1" applyFont="1" applyFill="1" applyBorder="1" applyAlignment="1">
      <alignment wrapText="1"/>
    </xf>
    <xf numFmtId="166" fontId="4" fillId="9" borderId="1" xfId="0" applyNumberFormat="1" applyFont="1" applyFill="1" applyBorder="1" applyAlignment="1">
      <alignment wrapText="1"/>
    </xf>
    <xf numFmtId="166" fontId="4" fillId="80" borderId="1" xfId="0" applyNumberFormat="1" applyFont="1" applyFill="1" applyBorder="1" applyAlignment="1">
      <alignment wrapText="1"/>
    </xf>
    <xf numFmtId="4" fontId="4" fillId="81" borderId="1" xfId="0" applyNumberFormat="1" applyFont="1" applyFill="1" applyBorder="1" applyAlignment="1">
      <alignment wrapText="1"/>
    </xf>
    <xf numFmtId="167" fontId="4" fillId="422" borderId="1" xfId="0" applyNumberFormat="1" applyFont="1" applyFill="1" applyBorder="1" applyAlignment="1">
      <alignment wrapText="1"/>
    </xf>
    <xf numFmtId="166" fontId="4" fillId="172" borderId="1" xfId="0" applyNumberFormat="1" applyFont="1" applyFill="1" applyBorder="1" applyAlignment="1">
      <alignment wrapText="1"/>
    </xf>
    <xf numFmtId="166" fontId="4" fillId="424" borderId="1" xfId="0" applyNumberFormat="1" applyFont="1" applyFill="1" applyBorder="1" applyAlignment="1">
      <alignment wrapText="1"/>
    </xf>
    <xf numFmtId="167" fontId="4" fillId="425" borderId="1" xfId="0" applyNumberFormat="1" applyFont="1" applyFill="1" applyBorder="1" applyAlignment="1">
      <alignment wrapText="1"/>
    </xf>
    <xf numFmtId="4" fontId="4" fillId="111" borderId="1" xfId="0" applyNumberFormat="1" applyFont="1" applyFill="1" applyBorder="1" applyAlignment="1">
      <alignment wrapText="1"/>
    </xf>
    <xf numFmtId="167" fontId="4" fillId="419" borderId="1" xfId="0" applyNumberFormat="1" applyFont="1" applyFill="1" applyBorder="1" applyAlignment="1">
      <alignment wrapText="1"/>
    </xf>
    <xf numFmtId="4" fontId="4" fillId="56" borderId="1" xfId="0" applyNumberFormat="1" applyFont="1" applyFill="1" applyBorder="1" applyAlignment="1">
      <alignment wrapText="1"/>
    </xf>
    <xf numFmtId="167" fontId="4" fillId="286" borderId="1" xfId="0" applyNumberFormat="1" applyFont="1" applyFill="1" applyBorder="1" applyAlignment="1">
      <alignment wrapText="1"/>
    </xf>
    <xf numFmtId="164" fontId="3" fillId="91" borderId="1" xfId="0" applyNumberFormat="1" applyFont="1" applyFill="1" applyBorder="1" applyAlignment="1">
      <alignment horizontal="right"/>
    </xf>
    <xf numFmtId="4" fontId="3" fillId="291" borderId="1" xfId="0" applyNumberFormat="1" applyFont="1" applyFill="1" applyBorder="1" applyAlignment="1">
      <alignment horizontal="right"/>
    </xf>
    <xf numFmtId="167" fontId="4" fillId="47" borderId="1" xfId="0" applyNumberFormat="1" applyFont="1" applyFill="1" applyBorder="1" applyAlignment="1">
      <alignment wrapText="1"/>
    </xf>
    <xf numFmtId="4" fontId="4" fillId="291" borderId="1" xfId="0" applyNumberFormat="1" applyFont="1" applyFill="1" applyBorder="1" applyAlignment="1">
      <alignment wrapText="1"/>
    </xf>
    <xf numFmtId="165" fontId="3" fillId="397" borderId="1" xfId="0" applyNumberFormat="1" applyFont="1" applyFill="1" applyBorder="1" applyAlignment="1">
      <alignment horizontal="right"/>
    </xf>
    <xf numFmtId="0" fontId="3" fillId="247" borderId="1" xfId="0" applyFont="1" applyFill="1" applyBorder="1" applyAlignment="1">
      <alignment horizontal="right"/>
    </xf>
    <xf numFmtId="2" fontId="3" fillId="68" borderId="1" xfId="0" applyNumberFormat="1" applyFont="1" applyFill="1" applyBorder="1" applyAlignment="1">
      <alignment horizontal="right"/>
    </xf>
    <xf numFmtId="166" fontId="4" fillId="410" borderId="1" xfId="0" applyNumberFormat="1" applyFont="1" applyFill="1" applyBorder="1" applyAlignment="1">
      <alignment wrapText="1"/>
    </xf>
    <xf numFmtId="167" fontId="4" fillId="410" borderId="1" xfId="0" applyNumberFormat="1" applyFont="1" applyFill="1" applyBorder="1" applyAlignment="1">
      <alignment wrapText="1"/>
    </xf>
    <xf numFmtId="4" fontId="4" fillId="426" borderId="1" xfId="0" applyNumberFormat="1" applyFont="1" applyFill="1" applyBorder="1" applyAlignment="1">
      <alignment wrapText="1"/>
    </xf>
    <xf numFmtId="167" fontId="4" fillId="204" borderId="1" xfId="0" applyNumberFormat="1" applyFont="1" applyFill="1" applyBorder="1" applyAlignment="1">
      <alignment wrapText="1"/>
    </xf>
    <xf numFmtId="0" fontId="3" fillId="322" borderId="1" xfId="0" applyFont="1" applyFill="1" applyBorder="1" applyAlignment="1">
      <alignment horizontal="right"/>
    </xf>
    <xf numFmtId="166" fontId="4" fillId="402" borderId="1" xfId="0" applyNumberFormat="1" applyFont="1" applyFill="1" applyBorder="1" applyAlignment="1">
      <alignment wrapText="1"/>
    </xf>
    <xf numFmtId="166" fontId="4" fillId="47" borderId="1" xfId="0" applyNumberFormat="1" applyFont="1" applyFill="1" applyBorder="1" applyAlignment="1">
      <alignment wrapText="1"/>
    </xf>
    <xf numFmtId="167" fontId="4" fillId="402" borderId="1" xfId="0" applyNumberFormat="1" applyFont="1" applyFill="1" applyBorder="1" applyAlignment="1">
      <alignment wrapText="1"/>
    </xf>
    <xf numFmtId="167" fontId="4" fillId="334" borderId="1" xfId="0" applyNumberFormat="1" applyFont="1" applyFill="1" applyBorder="1" applyAlignment="1">
      <alignment wrapText="1"/>
    </xf>
    <xf numFmtId="167" fontId="4" fillId="427" borderId="1" xfId="0" applyNumberFormat="1" applyFont="1" applyFill="1" applyBorder="1" applyAlignment="1">
      <alignment wrapText="1"/>
    </xf>
    <xf numFmtId="164" fontId="3" fillId="213" borderId="1" xfId="0" applyNumberFormat="1" applyFont="1" applyFill="1" applyBorder="1" applyAlignment="1">
      <alignment horizontal="right"/>
    </xf>
    <xf numFmtId="4" fontId="3" fillId="265" borderId="1" xfId="0" applyNumberFormat="1" applyFont="1" applyFill="1" applyBorder="1" applyAlignment="1">
      <alignment horizontal="right"/>
    </xf>
    <xf numFmtId="4" fontId="4" fillId="428" borderId="1" xfId="0" applyNumberFormat="1" applyFont="1" applyFill="1" applyBorder="1" applyAlignment="1">
      <alignment wrapText="1"/>
    </xf>
    <xf numFmtId="166" fontId="4" fillId="398" borderId="1" xfId="0" applyNumberFormat="1" applyFont="1" applyFill="1" applyBorder="1" applyAlignment="1">
      <alignment wrapText="1"/>
    </xf>
    <xf numFmtId="167" fontId="4" fillId="190" borderId="1" xfId="0" applyNumberFormat="1" applyFont="1" applyFill="1" applyBorder="1" applyAlignment="1">
      <alignment wrapText="1"/>
    </xf>
    <xf numFmtId="166" fontId="4" fillId="317" borderId="1" xfId="0" applyNumberFormat="1" applyFont="1" applyFill="1" applyBorder="1" applyAlignment="1">
      <alignment wrapText="1"/>
    </xf>
    <xf numFmtId="167" fontId="4" fillId="152" borderId="1" xfId="0" applyNumberFormat="1" applyFont="1" applyFill="1" applyBorder="1" applyAlignment="1">
      <alignment wrapText="1"/>
    </xf>
    <xf numFmtId="4" fontId="4" fillId="128" borderId="1" xfId="0" applyNumberFormat="1" applyFont="1" applyFill="1" applyBorder="1" applyAlignment="1">
      <alignment wrapText="1"/>
    </xf>
    <xf numFmtId="0" fontId="5" fillId="429" borderId="1" xfId="0" applyFont="1" applyFill="1" applyBorder="1" applyAlignment="1">
      <alignment wrapText="1"/>
    </xf>
    <xf numFmtId="165" fontId="5" fillId="429" borderId="1" xfId="0" applyNumberFormat="1" applyFont="1" applyFill="1" applyBorder="1" applyAlignment="1">
      <alignment horizontal="right" wrapText="1"/>
    </xf>
    <xf numFmtId="4" fontId="5" fillId="429" borderId="1" xfId="0" applyNumberFormat="1" applyFont="1" applyFill="1" applyBorder="1" applyAlignment="1">
      <alignment horizontal="right" wrapText="1"/>
    </xf>
    <xf numFmtId="164" fontId="5" fillId="429" borderId="1" xfId="0" applyNumberFormat="1" applyFont="1" applyFill="1" applyBorder="1" applyAlignment="1">
      <alignment horizontal="right" wrapText="1"/>
    </xf>
    <xf numFmtId="166" fontId="5" fillId="429" borderId="1" xfId="0" applyNumberFormat="1" applyFont="1" applyFill="1" applyBorder="1" applyAlignment="1">
      <alignment horizontal="right" wrapText="1"/>
    </xf>
    <xf numFmtId="2" fontId="5" fillId="429" borderId="1" xfId="0" applyNumberFormat="1" applyFont="1" applyFill="1" applyBorder="1" applyAlignment="1">
      <alignment horizontal="right" wrapText="1"/>
    </xf>
    <xf numFmtId="0" fontId="5" fillId="429" borderId="1" xfId="0" applyFont="1" applyFill="1" applyBorder="1" applyAlignment="1">
      <alignment horizontal="right" wrapText="1"/>
    </xf>
    <xf numFmtId="167" fontId="5" fillId="429" borderId="1" xfId="0" applyNumberFormat="1" applyFont="1" applyFill="1" applyBorder="1" applyAlignment="1">
      <alignment horizontal="right" wrapText="1"/>
    </xf>
    <xf numFmtId="165" fontId="6" fillId="429" borderId="1" xfId="0" applyNumberFormat="1" applyFont="1" applyFill="1" applyBorder="1" applyAlignment="1">
      <alignment horizontal="right" wrapText="1"/>
    </xf>
    <xf numFmtId="0" fontId="4" fillId="430" borderId="1" xfId="0" applyFont="1" applyFill="1" applyBorder="1" applyAlignment="1">
      <alignment wrapText="1"/>
    </xf>
    <xf numFmtId="164" fontId="4" fillId="430" borderId="1" xfId="0" applyNumberFormat="1" applyFont="1" applyFill="1" applyBorder="1" applyAlignment="1">
      <alignment wrapText="1"/>
    </xf>
    <xf numFmtId="2" fontId="4" fillId="430" borderId="1" xfId="0" applyNumberFormat="1" applyFont="1" applyFill="1" applyBorder="1" applyAlignment="1">
      <alignment wrapText="1"/>
    </xf>
    <xf numFmtId="0" fontId="7" fillId="430" borderId="1" xfId="0" applyFont="1" applyFill="1" applyBorder="1" applyAlignment="1">
      <alignment horizontal="center"/>
    </xf>
    <xf numFmtId="164" fontId="7" fillId="430" borderId="1" xfId="0" applyNumberFormat="1" applyFont="1" applyFill="1" applyBorder="1" applyAlignment="1">
      <alignment horizontal="center"/>
    </xf>
    <xf numFmtId="2" fontId="7" fillId="430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5" fontId="3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4" fillId="27" borderId="3" xfId="0" applyNumberFormat="1" applyFont="1" applyFill="1" applyBorder="1" applyAlignment="1">
      <alignment wrapText="1"/>
    </xf>
    <xf numFmtId="167" fontId="4" fillId="31" borderId="3" xfId="0" applyNumberFormat="1" applyFont="1" applyFill="1" applyBorder="1" applyAlignment="1">
      <alignment wrapText="1"/>
    </xf>
    <xf numFmtId="167" fontId="4" fillId="64" borderId="3" xfId="0" applyNumberFormat="1" applyFont="1" applyFill="1" applyBorder="1" applyAlignment="1">
      <alignment wrapText="1"/>
    </xf>
    <xf numFmtId="167" fontId="4" fillId="12" borderId="3" xfId="0" applyNumberFormat="1" applyFont="1" applyFill="1" applyBorder="1" applyAlignment="1">
      <alignment wrapText="1"/>
    </xf>
    <xf numFmtId="167" fontId="4" fillId="111" borderId="3" xfId="0" applyNumberFormat="1" applyFont="1" applyFill="1" applyBorder="1" applyAlignment="1">
      <alignment wrapText="1"/>
    </xf>
    <xf numFmtId="167" fontId="4" fillId="135" borderId="3" xfId="0" applyNumberFormat="1" applyFont="1" applyFill="1" applyBorder="1" applyAlignment="1">
      <alignment wrapText="1"/>
    </xf>
    <xf numFmtId="167" fontId="4" fillId="149" borderId="3" xfId="0" applyNumberFormat="1" applyFont="1" applyFill="1" applyBorder="1" applyAlignment="1">
      <alignment wrapText="1"/>
    </xf>
    <xf numFmtId="167" fontId="4" fillId="150" borderId="3" xfId="0" applyNumberFormat="1" applyFont="1" applyFill="1" applyBorder="1" applyAlignment="1">
      <alignment wrapText="1"/>
    </xf>
    <xf numFmtId="167" fontId="4" fillId="8" borderId="3" xfId="0" applyNumberFormat="1" applyFont="1" applyFill="1" applyBorder="1" applyAlignment="1">
      <alignment wrapText="1"/>
    </xf>
    <xf numFmtId="167" fontId="4" fillId="83" borderId="3" xfId="0" applyNumberFormat="1" applyFont="1" applyFill="1" applyBorder="1" applyAlignment="1">
      <alignment wrapText="1"/>
    </xf>
    <xf numFmtId="167" fontId="4" fillId="184" borderId="3" xfId="0" applyNumberFormat="1" applyFont="1" applyFill="1" applyBorder="1" applyAlignment="1">
      <alignment wrapText="1"/>
    </xf>
    <xf numFmtId="167" fontId="4" fillId="195" borderId="3" xfId="0" applyNumberFormat="1" applyFont="1" applyFill="1" applyBorder="1" applyAlignment="1">
      <alignment wrapText="1"/>
    </xf>
    <xf numFmtId="167" fontId="4" fillId="209" borderId="3" xfId="0" applyNumberFormat="1" applyFont="1" applyFill="1" applyBorder="1" applyAlignment="1">
      <alignment wrapText="1"/>
    </xf>
    <xf numFmtId="167" fontId="4" fillId="222" borderId="3" xfId="0" applyNumberFormat="1" applyFont="1" applyFill="1" applyBorder="1" applyAlignment="1">
      <alignment wrapText="1"/>
    </xf>
    <xf numFmtId="167" fontId="4" fillId="185" borderId="3" xfId="0" applyNumberFormat="1" applyFont="1" applyFill="1" applyBorder="1" applyAlignment="1">
      <alignment wrapText="1"/>
    </xf>
    <xf numFmtId="167" fontId="4" fillId="233" borderId="3" xfId="0" applyNumberFormat="1" applyFont="1" applyFill="1" applyBorder="1" applyAlignment="1">
      <alignment wrapText="1"/>
    </xf>
    <xf numFmtId="167" fontId="4" fillId="112" borderId="3" xfId="0" applyNumberFormat="1" applyFont="1" applyFill="1" applyBorder="1" applyAlignment="1">
      <alignment wrapText="1"/>
    </xf>
    <xf numFmtId="167" fontId="4" fillId="58" borderId="3" xfId="0" applyNumberFormat="1" applyFont="1" applyFill="1" applyBorder="1" applyAlignment="1">
      <alignment wrapText="1"/>
    </xf>
    <xf numFmtId="167" fontId="4" fillId="250" borderId="3" xfId="0" applyNumberFormat="1" applyFont="1" applyFill="1" applyBorder="1" applyAlignment="1">
      <alignment wrapText="1"/>
    </xf>
    <xf numFmtId="167" fontId="4" fillId="53" borderId="3" xfId="0" applyNumberFormat="1" applyFont="1" applyFill="1" applyBorder="1" applyAlignment="1">
      <alignment wrapText="1"/>
    </xf>
    <xf numFmtId="167" fontId="4" fillId="272" borderId="3" xfId="0" applyNumberFormat="1" applyFont="1" applyFill="1" applyBorder="1" applyAlignment="1">
      <alignment wrapText="1"/>
    </xf>
    <xf numFmtId="167" fontId="4" fillId="82" borderId="3" xfId="0" applyNumberFormat="1" applyFont="1" applyFill="1" applyBorder="1" applyAlignment="1">
      <alignment wrapText="1"/>
    </xf>
    <xf numFmtId="167" fontId="4" fillId="189" borderId="3" xfId="0" applyNumberFormat="1" applyFont="1" applyFill="1" applyBorder="1" applyAlignment="1">
      <alignment wrapText="1"/>
    </xf>
    <xf numFmtId="167" fontId="4" fillId="299" borderId="3" xfId="0" applyNumberFormat="1" applyFont="1" applyFill="1" applyBorder="1" applyAlignment="1">
      <alignment wrapText="1"/>
    </xf>
    <xf numFmtId="167" fontId="4" fillId="37" borderId="3" xfId="0" applyNumberFormat="1" applyFont="1" applyFill="1" applyBorder="1" applyAlignment="1">
      <alignment wrapText="1"/>
    </xf>
    <xf numFmtId="167" fontId="4" fillId="281" borderId="3" xfId="0" applyNumberFormat="1" applyFont="1" applyFill="1" applyBorder="1" applyAlignment="1">
      <alignment wrapText="1"/>
    </xf>
    <xf numFmtId="167" fontId="4" fillId="117" borderId="3" xfId="0" applyNumberFormat="1" applyFont="1" applyFill="1" applyBorder="1" applyAlignment="1">
      <alignment wrapText="1"/>
    </xf>
    <xf numFmtId="167" fontId="4" fillId="319" borderId="3" xfId="0" applyNumberFormat="1" applyFont="1" applyFill="1" applyBorder="1" applyAlignment="1">
      <alignment wrapText="1"/>
    </xf>
    <xf numFmtId="167" fontId="4" fillId="196" borderId="3" xfId="0" applyNumberFormat="1" applyFont="1" applyFill="1" applyBorder="1" applyAlignment="1">
      <alignment wrapText="1"/>
    </xf>
    <xf numFmtId="167" fontId="4" fillId="254" borderId="3" xfId="0" applyNumberFormat="1" applyFont="1" applyFill="1" applyBorder="1" applyAlignment="1">
      <alignment wrapText="1"/>
    </xf>
    <xf numFmtId="167" fontId="4" fillId="327" borderId="3" xfId="0" applyNumberFormat="1" applyFont="1" applyFill="1" applyBorder="1" applyAlignment="1">
      <alignment wrapText="1"/>
    </xf>
    <xf numFmtId="167" fontId="4" fillId="129" borderId="3" xfId="0" applyNumberFormat="1" applyFont="1" applyFill="1" applyBorder="1" applyAlignment="1">
      <alignment wrapText="1"/>
    </xf>
    <xf numFmtId="167" fontId="4" fillId="295" borderId="3" xfId="0" applyNumberFormat="1" applyFont="1" applyFill="1" applyBorder="1" applyAlignment="1">
      <alignment wrapText="1"/>
    </xf>
    <xf numFmtId="167" fontId="4" fillId="68" borderId="3" xfId="0" applyNumberFormat="1" applyFont="1" applyFill="1" applyBorder="1" applyAlignment="1">
      <alignment wrapText="1"/>
    </xf>
    <xf numFmtId="167" fontId="4" fillId="276" borderId="3" xfId="0" applyNumberFormat="1" applyFont="1" applyFill="1" applyBorder="1" applyAlignment="1">
      <alignment wrapText="1"/>
    </xf>
    <xf numFmtId="167" fontId="4" fillId="313" borderId="3" xfId="0" applyNumberFormat="1" applyFont="1" applyFill="1" applyBorder="1" applyAlignment="1">
      <alignment wrapText="1"/>
    </xf>
    <xf numFmtId="167" fontId="4" fillId="107" borderId="3" xfId="0" applyNumberFormat="1" applyFont="1" applyFill="1" applyBorder="1" applyAlignment="1">
      <alignment wrapText="1"/>
    </xf>
    <xf numFmtId="167" fontId="4" fillId="207" borderId="3" xfId="0" applyNumberFormat="1" applyFont="1" applyFill="1" applyBorder="1" applyAlignment="1">
      <alignment wrapText="1"/>
    </xf>
    <xf numFmtId="167" fontId="4" fillId="183" borderId="3" xfId="0" applyNumberFormat="1" applyFont="1" applyFill="1" applyBorder="1" applyAlignment="1">
      <alignment wrapText="1"/>
    </xf>
    <xf numFmtId="167" fontId="4" fillId="51" borderId="3" xfId="0" applyNumberFormat="1" applyFont="1" applyFill="1" applyBorder="1" applyAlignment="1">
      <alignment wrapText="1"/>
    </xf>
    <xf numFmtId="167" fontId="4" fillId="360" borderId="3" xfId="0" applyNumberFormat="1" applyFont="1" applyFill="1" applyBorder="1" applyAlignment="1">
      <alignment wrapText="1"/>
    </xf>
    <xf numFmtId="167" fontId="4" fillId="30" borderId="3" xfId="0" applyNumberFormat="1" applyFont="1" applyFill="1" applyBorder="1" applyAlignment="1">
      <alignment wrapText="1"/>
    </xf>
    <xf numFmtId="167" fontId="4" fillId="315" borderId="3" xfId="0" applyNumberFormat="1" applyFont="1" applyFill="1" applyBorder="1" applyAlignment="1">
      <alignment wrapText="1"/>
    </xf>
    <xf numFmtId="167" fontId="4" fillId="54" borderId="3" xfId="0" applyNumberFormat="1" applyFont="1" applyFill="1" applyBorder="1" applyAlignment="1">
      <alignment wrapText="1"/>
    </xf>
    <xf numFmtId="167" fontId="4" fillId="376" borderId="3" xfId="0" applyNumberFormat="1" applyFont="1" applyFill="1" applyBorder="1" applyAlignment="1">
      <alignment wrapText="1"/>
    </xf>
    <xf numFmtId="167" fontId="4" fillId="153" borderId="3" xfId="0" applyNumberFormat="1" applyFont="1" applyFill="1" applyBorder="1" applyAlignment="1">
      <alignment wrapText="1"/>
    </xf>
    <xf numFmtId="167" fontId="4" fillId="225" borderId="3" xfId="0" applyNumberFormat="1" applyFont="1" applyFill="1" applyBorder="1" applyAlignment="1">
      <alignment wrapText="1"/>
    </xf>
    <xf numFmtId="167" fontId="4" fillId="59" borderId="3" xfId="0" applyNumberFormat="1" applyFont="1" applyFill="1" applyBorder="1" applyAlignment="1">
      <alignment wrapText="1"/>
    </xf>
    <xf numFmtId="167" fontId="4" fillId="3" borderId="3" xfId="0" applyNumberFormat="1" applyFont="1" applyFill="1" applyBorder="1" applyAlignment="1">
      <alignment wrapText="1"/>
    </xf>
    <xf numFmtId="167" fontId="4" fillId="329" borderId="3" xfId="0" applyNumberFormat="1" applyFont="1" applyFill="1" applyBorder="1" applyAlignment="1">
      <alignment wrapText="1"/>
    </xf>
    <xf numFmtId="167" fontId="4" fillId="113" borderId="3" xfId="0" applyNumberFormat="1" applyFont="1" applyFill="1" applyBorder="1" applyAlignment="1">
      <alignment wrapText="1"/>
    </xf>
    <xf numFmtId="167" fontId="4" fillId="282" borderId="3" xfId="0" applyNumberFormat="1" applyFont="1" applyFill="1" applyBorder="1" applyAlignment="1">
      <alignment wrapText="1"/>
    </xf>
    <xf numFmtId="167" fontId="4" fillId="273" borderId="3" xfId="0" applyNumberFormat="1" applyFont="1" applyFill="1" applyBorder="1" applyAlignment="1">
      <alignment wrapText="1"/>
    </xf>
    <xf numFmtId="167" fontId="4" fillId="320" borderId="3" xfId="0" applyNumberFormat="1" applyFont="1" applyFill="1" applyBorder="1" applyAlignment="1">
      <alignment wrapText="1"/>
    </xf>
    <xf numFmtId="167" fontId="4" fillId="86" borderId="3" xfId="0" applyNumberFormat="1" applyFont="1" applyFill="1" applyBorder="1" applyAlignment="1">
      <alignment wrapText="1"/>
    </xf>
    <xf numFmtId="167" fontId="4" fillId="274" borderId="3" xfId="0" applyNumberFormat="1" applyFont="1" applyFill="1" applyBorder="1" applyAlignment="1">
      <alignment wrapText="1"/>
    </xf>
    <xf numFmtId="167" fontId="4" fillId="270" borderId="3" xfId="0" applyNumberFormat="1" applyFont="1" applyFill="1" applyBorder="1" applyAlignment="1">
      <alignment wrapText="1"/>
    </xf>
    <xf numFmtId="167" fontId="4" fillId="151" borderId="3" xfId="0" applyNumberFormat="1" applyFont="1" applyFill="1" applyBorder="1" applyAlignment="1">
      <alignment wrapText="1"/>
    </xf>
    <xf numFmtId="167" fontId="4" fillId="65" borderId="3" xfId="0" applyNumberFormat="1" applyFont="1" applyFill="1" applyBorder="1" applyAlignment="1">
      <alignment wrapText="1"/>
    </xf>
    <xf numFmtId="167" fontId="4" fillId="384" borderId="3" xfId="0" applyNumberFormat="1" applyFont="1" applyFill="1" applyBorder="1" applyAlignment="1">
      <alignment wrapText="1"/>
    </xf>
    <xf numFmtId="167" fontId="4" fillId="108" borderId="3" xfId="0" applyNumberFormat="1" applyFont="1" applyFill="1" applyBorder="1" applyAlignment="1">
      <alignment wrapText="1"/>
    </xf>
    <xf numFmtId="167" fontId="4" fillId="423" borderId="3" xfId="0" applyNumberFormat="1" applyFont="1" applyFill="1" applyBorder="1" applyAlignment="1">
      <alignment wrapText="1"/>
    </xf>
    <xf numFmtId="167" fontId="4" fillId="6" borderId="3" xfId="0" applyNumberFormat="1" applyFont="1" applyFill="1" applyBorder="1" applyAlignment="1">
      <alignment wrapText="1"/>
    </xf>
    <xf numFmtId="167" fontId="4" fillId="291" borderId="3" xfId="0" applyNumberFormat="1" applyFont="1" applyFill="1" applyBorder="1" applyAlignment="1">
      <alignment wrapText="1"/>
    </xf>
    <xf numFmtId="167" fontId="4" fillId="322" borderId="3" xfId="0" applyNumberFormat="1" applyFont="1" applyFill="1" applyBorder="1" applyAlignment="1">
      <alignment wrapText="1"/>
    </xf>
    <xf numFmtId="167" fontId="4" fillId="5" borderId="3" xfId="0" applyNumberFormat="1" applyFont="1" applyFill="1" applyBorder="1" applyAlignment="1">
      <alignment wrapText="1"/>
    </xf>
    <xf numFmtId="167" fontId="5" fillId="429" borderId="3" xfId="0" applyNumberFormat="1" applyFont="1" applyFill="1" applyBorder="1" applyAlignment="1">
      <alignment horizontal="right" wrapText="1"/>
    </xf>
    <xf numFmtId="165" fontId="5" fillId="429" borderId="3" xfId="0" applyNumberFormat="1" applyFont="1" applyFill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/>
    </xf>
    <xf numFmtId="0" fontId="8" fillId="0" borderId="2" xfId="0" applyFont="1" applyBorder="1" applyAlignment="1">
      <alignment vertical="top" wrapText="1"/>
    </xf>
    <xf numFmtId="0" fontId="9" fillId="0" borderId="2" xfId="1" applyBorder="1" applyAlignment="1">
      <alignment wrapText="1"/>
    </xf>
    <xf numFmtId="0" fontId="0" fillId="0" borderId="2" xfId="0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31" borderId="4" xfId="0" applyFont="1" applyFill="1" applyBorder="1" applyAlignment="1"/>
    <xf numFmtId="0" fontId="2" fillId="431" borderId="4" xfId="0" applyFont="1" applyFill="1" applyBorder="1" applyAlignment="1">
      <alignment horizontal="center"/>
    </xf>
    <xf numFmtId="0" fontId="2" fillId="431" borderId="5" xfId="0" applyFont="1" applyFill="1" applyBorder="1" applyAlignment="1">
      <alignment horizontal="center"/>
    </xf>
    <xf numFmtId="0" fontId="0" fillId="0" borderId="0" xfId="0" applyAlignment="1"/>
    <xf numFmtId="168" fontId="2" fillId="2" borderId="1" xfId="0" applyNumberFormat="1" applyFont="1" applyFill="1" applyBorder="1" applyAlignment="1">
      <alignment horizontal="center"/>
    </xf>
    <xf numFmtId="168" fontId="4" fillId="19" borderId="1" xfId="0" applyNumberFormat="1" applyFont="1" applyFill="1" applyBorder="1" applyAlignment="1">
      <alignment wrapText="1"/>
    </xf>
    <xf numFmtId="168" fontId="4" fillId="39" borderId="1" xfId="0" applyNumberFormat="1" applyFont="1" applyFill="1" applyBorder="1" applyAlignment="1">
      <alignment wrapText="1"/>
    </xf>
    <xf numFmtId="168" fontId="4" fillId="54" borderId="1" xfId="0" applyNumberFormat="1" applyFont="1" applyFill="1" applyBorder="1" applyAlignment="1">
      <alignment wrapText="1"/>
    </xf>
    <xf numFmtId="168" fontId="4" fillId="86" borderId="1" xfId="0" applyNumberFormat="1" applyFont="1" applyFill="1" applyBorder="1" applyAlignment="1">
      <alignment wrapText="1"/>
    </xf>
    <xf numFmtId="168" fontId="4" fillId="103" borderId="1" xfId="0" applyNumberFormat="1" applyFont="1" applyFill="1" applyBorder="1" applyAlignment="1">
      <alignment wrapText="1"/>
    </xf>
    <xf numFmtId="168" fontId="4" fillId="127" borderId="1" xfId="0" applyNumberFormat="1" applyFont="1" applyFill="1" applyBorder="1" applyAlignment="1">
      <alignment wrapText="1"/>
    </xf>
    <xf numFmtId="168" fontId="4" fillId="145" borderId="1" xfId="0" applyNumberFormat="1" applyFont="1" applyFill="1" applyBorder="1" applyAlignment="1">
      <alignment wrapText="1"/>
    </xf>
    <xf numFmtId="168" fontId="4" fillId="87" borderId="1" xfId="0" applyNumberFormat="1" applyFont="1" applyFill="1" applyBorder="1" applyAlignment="1">
      <alignment wrapText="1"/>
    </xf>
    <xf numFmtId="168" fontId="4" fillId="18" borderId="1" xfId="0" applyNumberFormat="1" applyFont="1" applyFill="1" applyBorder="1" applyAlignment="1">
      <alignment wrapText="1"/>
    </xf>
    <xf numFmtId="168" fontId="4" fillId="179" borderId="1" xfId="0" applyNumberFormat="1" applyFont="1" applyFill="1" applyBorder="1" applyAlignment="1">
      <alignment wrapText="1"/>
    </xf>
    <xf numFmtId="168" fontId="4" fillId="43" borderId="1" xfId="0" applyNumberFormat="1" applyFont="1" applyFill="1" applyBorder="1" applyAlignment="1">
      <alignment wrapText="1"/>
    </xf>
    <xf numFmtId="168" fontId="4" fillId="180" borderId="1" xfId="0" applyNumberFormat="1" applyFont="1" applyFill="1" applyBorder="1" applyAlignment="1">
      <alignment wrapText="1"/>
    </xf>
    <xf numFmtId="168" fontId="4" fillId="99" borderId="1" xfId="0" applyNumberFormat="1" applyFont="1" applyFill="1" applyBorder="1" applyAlignment="1">
      <alignment wrapText="1"/>
    </xf>
    <xf numFmtId="168" fontId="4" fillId="26" borderId="1" xfId="0" applyNumberFormat="1" applyFont="1" applyFill="1" applyBorder="1" applyAlignment="1">
      <alignment wrapText="1"/>
    </xf>
    <xf numFmtId="168" fontId="4" fillId="229" borderId="1" xfId="0" applyNumberFormat="1" applyFont="1" applyFill="1" applyBorder="1" applyAlignment="1">
      <alignment wrapText="1"/>
    </xf>
    <xf numFmtId="168" fontId="4" fillId="246" borderId="1" xfId="0" applyNumberFormat="1" applyFont="1" applyFill="1" applyBorder="1" applyAlignment="1">
      <alignment wrapText="1"/>
    </xf>
    <xf numFmtId="168" fontId="4" fillId="89" borderId="1" xfId="0" applyNumberFormat="1" applyFont="1" applyFill="1" applyBorder="1" applyAlignment="1">
      <alignment wrapText="1"/>
    </xf>
    <xf numFmtId="168" fontId="4" fillId="241" borderId="1" xfId="0" applyNumberFormat="1" applyFont="1" applyFill="1" applyBorder="1" applyAlignment="1">
      <alignment wrapText="1"/>
    </xf>
    <xf numFmtId="168" fontId="4" fillId="265" borderId="1" xfId="0" applyNumberFormat="1" applyFont="1" applyFill="1" applyBorder="1" applyAlignment="1">
      <alignment wrapText="1"/>
    </xf>
    <xf numFmtId="168" fontId="4" fillId="162" borderId="1" xfId="0" applyNumberFormat="1" applyFont="1" applyFill="1" applyBorder="1" applyAlignment="1">
      <alignment wrapText="1"/>
    </xf>
    <xf numFmtId="168" fontId="4" fillId="285" borderId="1" xfId="0" applyNumberFormat="1" applyFont="1" applyFill="1" applyBorder="1" applyAlignment="1">
      <alignment wrapText="1"/>
    </xf>
    <xf numFmtId="168" fontId="4" fillId="242" borderId="1" xfId="0" applyNumberFormat="1" applyFont="1" applyFill="1" applyBorder="1" applyAlignment="1">
      <alignment wrapText="1"/>
    </xf>
    <xf numFmtId="168" fontId="4" fillId="168" borderId="1" xfId="0" applyNumberFormat="1" applyFont="1" applyFill="1" applyBorder="1" applyAlignment="1">
      <alignment wrapText="1"/>
    </xf>
    <xf numFmtId="168" fontId="4" fillId="147" borderId="1" xfId="0" applyNumberFormat="1" applyFont="1" applyFill="1" applyBorder="1" applyAlignment="1">
      <alignment wrapText="1"/>
    </xf>
    <xf numFmtId="168" fontId="4" fillId="133" borderId="1" xfId="0" applyNumberFormat="1" applyFont="1" applyFill="1" applyBorder="1" applyAlignment="1">
      <alignment wrapText="1"/>
    </xf>
    <xf numFmtId="168" fontId="4" fillId="305" borderId="1" xfId="0" applyNumberFormat="1" applyFont="1" applyFill="1" applyBorder="1" applyAlignment="1">
      <alignment wrapText="1"/>
    </xf>
    <xf numFmtId="168" fontId="4" fillId="117" borderId="1" xfId="0" applyNumberFormat="1" applyFont="1" applyFill="1" applyBorder="1" applyAlignment="1">
      <alignment wrapText="1"/>
    </xf>
    <xf numFmtId="168" fontId="4" fillId="78" borderId="1" xfId="0" applyNumberFormat="1" applyFont="1" applyFill="1" applyBorder="1" applyAlignment="1">
      <alignment wrapText="1"/>
    </xf>
    <xf numFmtId="168" fontId="4" fillId="14" borderId="1" xfId="0" applyNumberFormat="1" applyFont="1" applyFill="1" applyBorder="1" applyAlignment="1">
      <alignment wrapText="1"/>
    </xf>
    <xf numFmtId="168" fontId="4" fillId="290" borderId="1" xfId="0" applyNumberFormat="1" applyFont="1" applyFill="1" applyBorder="1" applyAlignment="1">
      <alignment wrapText="1"/>
    </xf>
    <xf numFmtId="168" fontId="4" fillId="239" borderId="1" xfId="0" applyNumberFormat="1" applyFont="1" applyFill="1" applyBorder="1" applyAlignment="1">
      <alignment wrapText="1"/>
    </xf>
    <xf numFmtId="168" fontId="4" fillId="49" borderId="1" xfId="0" applyNumberFormat="1" applyFont="1" applyFill="1" applyBorder="1" applyAlignment="1">
      <alignment wrapText="1"/>
    </xf>
    <xf numFmtId="168" fontId="4" fillId="284" borderId="1" xfId="0" applyNumberFormat="1" applyFont="1" applyFill="1" applyBorder="1" applyAlignment="1">
      <alignment wrapText="1"/>
    </xf>
    <xf numFmtId="168" fontId="4" fillId="45" borderId="1" xfId="0" applyNumberFormat="1" applyFont="1" applyFill="1" applyBorder="1" applyAlignment="1">
      <alignment wrapText="1"/>
    </xf>
    <xf numFmtId="168" fontId="4" fillId="15" borderId="1" xfId="0" applyNumberFormat="1" applyFont="1" applyFill="1" applyBorder="1" applyAlignment="1">
      <alignment wrapText="1"/>
    </xf>
    <xf numFmtId="168" fontId="4" fillId="327" borderId="1" xfId="0" applyNumberFormat="1" applyFont="1" applyFill="1" applyBorder="1" applyAlignment="1">
      <alignment wrapText="1"/>
    </xf>
    <xf numFmtId="168" fontId="4" fillId="234" borderId="1" xfId="0" applyNumberFormat="1" applyFont="1" applyFill="1" applyBorder="1" applyAlignment="1">
      <alignment wrapText="1"/>
    </xf>
    <xf numFmtId="168" fontId="4" fillId="358" borderId="1" xfId="0" applyNumberFormat="1" applyFont="1" applyFill="1" applyBorder="1" applyAlignment="1">
      <alignment wrapText="1"/>
    </xf>
    <xf numFmtId="168" fontId="4" fillId="9" borderId="1" xfId="0" applyNumberFormat="1" applyFont="1" applyFill="1" applyBorder="1" applyAlignment="1">
      <alignment wrapText="1"/>
    </xf>
    <xf numFmtId="168" fontId="4" fillId="76" borderId="1" xfId="0" applyNumberFormat="1" applyFont="1" applyFill="1" applyBorder="1" applyAlignment="1">
      <alignment wrapText="1"/>
    </xf>
    <xf numFmtId="168" fontId="4" fillId="351" borderId="1" xfId="0" applyNumberFormat="1" applyFont="1" applyFill="1" applyBorder="1" applyAlignment="1">
      <alignment wrapText="1"/>
    </xf>
    <xf numFmtId="168" fontId="4" fillId="291" borderId="1" xfId="0" applyNumberFormat="1" applyFont="1" applyFill="1" applyBorder="1" applyAlignment="1">
      <alignment wrapText="1"/>
    </xf>
    <xf numFmtId="168" fontId="4" fillId="61" borderId="1" xfId="0" applyNumberFormat="1" applyFont="1" applyFill="1" applyBorder="1" applyAlignment="1">
      <alignment wrapText="1"/>
    </xf>
    <xf numFmtId="168" fontId="4" fillId="355" borderId="1" xfId="0" applyNumberFormat="1" applyFont="1" applyFill="1" applyBorder="1" applyAlignment="1">
      <alignment wrapText="1"/>
    </xf>
    <xf numFmtId="168" fontId="4" fillId="68" borderId="1" xfId="0" applyNumberFormat="1" applyFont="1" applyFill="1" applyBorder="1" applyAlignment="1">
      <alignment wrapText="1"/>
    </xf>
    <xf numFmtId="168" fontId="4" fillId="90" borderId="1" xfId="0" applyNumberFormat="1" applyFont="1" applyFill="1" applyBorder="1" applyAlignment="1">
      <alignment wrapText="1"/>
    </xf>
    <xf numFmtId="168" fontId="4" fillId="156" borderId="1" xfId="0" applyNumberFormat="1" applyFont="1" applyFill="1" applyBorder="1" applyAlignment="1">
      <alignment wrapText="1"/>
    </xf>
    <xf numFmtId="168" fontId="4" fillId="338" borderId="1" xfId="0" applyNumberFormat="1" applyFont="1" applyFill="1" applyBorder="1" applyAlignment="1">
      <alignment wrapText="1"/>
    </xf>
    <xf numFmtId="168" fontId="4" fillId="159" borderId="1" xfId="0" applyNumberFormat="1" applyFont="1" applyFill="1" applyBorder="1" applyAlignment="1">
      <alignment wrapText="1"/>
    </xf>
    <xf numFmtId="168" fontId="4" fillId="32" borderId="1" xfId="0" applyNumberFormat="1" applyFont="1" applyFill="1" applyBorder="1" applyAlignment="1">
      <alignment wrapText="1"/>
    </xf>
    <xf numFmtId="168" fontId="4" fillId="11" borderId="1" xfId="0" applyNumberFormat="1" applyFont="1" applyFill="1" applyBorder="1" applyAlignment="1">
      <alignment wrapText="1"/>
    </xf>
    <xf numFmtId="168" fontId="4" fillId="383" borderId="1" xfId="0" applyNumberFormat="1" applyFont="1" applyFill="1" applyBorder="1" applyAlignment="1">
      <alignment wrapText="1"/>
    </xf>
    <xf numFmtId="168" fontId="4" fillId="171" borderId="1" xfId="0" applyNumberFormat="1" applyFont="1" applyFill="1" applyBorder="1" applyAlignment="1">
      <alignment wrapText="1"/>
    </xf>
    <xf numFmtId="168" fontId="4" fillId="384" borderId="1" xfId="0" applyNumberFormat="1" applyFont="1" applyFill="1" applyBorder="1" applyAlignment="1">
      <alignment wrapText="1"/>
    </xf>
    <xf numFmtId="168" fontId="4" fillId="20" borderId="1" xfId="0" applyNumberFormat="1" applyFont="1" applyFill="1" applyBorder="1" applyAlignment="1">
      <alignment wrapText="1"/>
    </xf>
    <xf numFmtId="168" fontId="4" fillId="266" borderId="1" xfId="0" applyNumberFormat="1" applyFont="1" applyFill="1" applyBorder="1" applyAlignment="1">
      <alignment wrapText="1"/>
    </xf>
    <xf numFmtId="168" fontId="4" fillId="16" borderId="1" xfId="0" applyNumberFormat="1" applyFont="1" applyFill="1" applyBorder="1" applyAlignment="1">
      <alignment wrapText="1"/>
    </xf>
    <xf numFmtId="168" fontId="4" fillId="148" borderId="1" xfId="0" applyNumberFormat="1" applyFont="1" applyFill="1" applyBorder="1" applyAlignment="1">
      <alignment wrapText="1"/>
    </xf>
    <xf numFmtId="168" fontId="4" fillId="137" borderId="1" xfId="0" applyNumberFormat="1" applyFont="1" applyFill="1" applyBorder="1" applyAlignment="1">
      <alignment wrapText="1"/>
    </xf>
    <xf numFmtId="168" fontId="4" fillId="51" borderId="1" xfId="0" applyNumberFormat="1" applyFont="1" applyFill="1" applyBorder="1" applyAlignment="1">
      <alignment wrapText="1"/>
    </xf>
    <xf numFmtId="168" fontId="4" fillId="17" borderId="1" xfId="0" applyNumberFormat="1" applyFont="1" applyFill="1" applyBorder="1" applyAlignment="1">
      <alignment wrapText="1"/>
    </xf>
    <xf numFmtId="168" fontId="4" fillId="8" borderId="1" xfId="0" applyNumberFormat="1" applyFont="1" applyFill="1" applyBorder="1" applyAlignment="1">
      <alignment wrapText="1"/>
    </xf>
    <xf numFmtId="168" fontId="4" fillId="278" borderId="1" xfId="0" applyNumberFormat="1" applyFont="1" applyFill="1" applyBorder="1" applyAlignment="1">
      <alignment wrapText="1"/>
    </xf>
    <xf numFmtId="168" fontId="4" fillId="400" borderId="1" xfId="0" applyNumberFormat="1" applyFont="1" applyFill="1" applyBorder="1" applyAlignment="1">
      <alignment wrapText="1"/>
    </xf>
    <xf numFmtId="168" fontId="4" fillId="170" borderId="1" xfId="0" applyNumberFormat="1" applyFont="1" applyFill="1" applyBorder="1" applyAlignment="1">
      <alignment wrapText="1"/>
    </xf>
    <xf numFmtId="168" fontId="4" fillId="227" borderId="1" xfId="0" applyNumberFormat="1" applyFont="1" applyFill="1" applyBorder="1" applyAlignment="1">
      <alignment wrapText="1"/>
    </xf>
    <xf numFmtId="168" fontId="4" fillId="91" borderId="1" xfId="0" applyNumberFormat="1" applyFont="1" applyFill="1" applyBorder="1" applyAlignment="1">
      <alignment wrapText="1"/>
    </xf>
    <xf numFmtId="168" fontId="4" fillId="254" borderId="1" xfId="0" applyNumberFormat="1" applyFont="1" applyFill="1" applyBorder="1" applyAlignment="1">
      <alignment wrapText="1"/>
    </xf>
    <xf numFmtId="168" fontId="4" fillId="130" borderId="1" xfId="0" applyNumberFormat="1" applyFont="1" applyFill="1" applyBorder="1" applyAlignment="1">
      <alignment wrapText="1"/>
    </xf>
    <xf numFmtId="168" fontId="4" fillId="410" borderId="1" xfId="0" applyNumberFormat="1" applyFont="1" applyFill="1" applyBorder="1" applyAlignment="1">
      <alignment wrapText="1"/>
    </xf>
    <xf numFmtId="168" fontId="4" fillId="94" borderId="1" xfId="0" applyNumberFormat="1" applyFont="1" applyFill="1" applyBorder="1" applyAlignment="1">
      <alignment wrapText="1"/>
    </xf>
    <xf numFmtId="168" fontId="4" fillId="21" borderId="1" xfId="0" applyNumberFormat="1" applyFont="1" applyFill="1" applyBorder="1" applyAlignment="1">
      <alignment wrapText="1"/>
    </xf>
    <xf numFmtId="168" fontId="4" fillId="58" borderId="1" xfId="0" applyNumberFormat="1" applyFont="1" applyFill="1" applyBorder="1" applyAlignment="1">
      <alignment wrapText="1"/>
    </xf>
    <xf numFmtId="168" fontId="4" fillId="319" borderId="1" xfId="0" applyNumberFormat="1" applyFont="1" applyFill="1" applyBorder="1" applyAlignment="1">
      <alignment wrapText="1"/>
    </xf>
    <xf numFmtId="168" fontId="4" fillId="396" borderId="1" xfId="0" applyNumberFormat="1" applyFont="1" applyFill="1" applyBorder="1" applyAlignment="1">
      <alignment wrapText="1"/>
    </xf>
    <xf numFmtId="168" fontId="4" fillId="10" borderId="1" xfId="0" applyNumberFormat="1" applyFont="1" applyFill="1" applyBorder="1" applyAlignment="1">
      <alignment wrapText="1"/>
    </xf>
    <xf numFmtId="168" fontId="4" fillId="13" borderId="1" xfId="0" applyNumberFormat="1" applyFont="1" applyFill="1" applyBorder="1" applyAlignment="1">
      <alignment wrapText="1"/>
    </xf>
    <xf numFmtId="168" fontId="4" fillId="233" borderId="1" xfId="0" applyNumberFormat="1" applyFont="1" applyFill="1" applyBorder="1" applyAlignment="1">
      <alignment wrapText="1"/>
    </xf>
    <xf numFmtId="168" fontId="4" fillId="283" borderId="1" xfId="0" applyNumberFormat="1" applyFont="1" applyFill="1" applyBorder="1" applyAlignment="1">
      <alignment wrapText="1"/>
    </xf>
    <xf numFmtId="168" fontId="5" fillId="429" borderId="1" xfId="0" applyNumberFormat="1" applyFont="1" applyFill="1" applyBorder="1" applyAlignment="1">
      <alignment horizontal="right" wrapText="1"/>
    </xf>
    <xf numFmtId="168" fontId="4" fillId="430" borderId="1" xfId="0" applyNumberFormat="1" applyFont="1" applyFill="1" applyBorder="1" applyAlignment="1">
      <alignment wrapText="1"/>
    </xf>
    <xf numFmtId="168" fontId="7" fillId="430" borderId="1" xfId="0" applyNumberFormat="1" applyFont="1" applyFill="1" applyBorder="1" applyAlignment="1">
      <alignment horizontal="center"/>
    </xf>
    <xf numFmtId="168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iscoveringbeercouk.files.wordpress.com/2020/10/gos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9B2A-2E9B-DA4F-83F8-72717E239786}">
  <dimension ref="A1:AK1004"/>
  <sheetViews>
    <sheetView tabSelected="1" workbookViewId="0">
      <selection activeCell="O18" sqref="O18"/>
    </sheetView>
  </sheetViews>
  <sheetFormatPr baseColWidth="10" defaultColWidth="14.5" defaultRowHeight="16" x14ac:dyDescent="0.2"/>
  <cols>
    <col min="1" max="1" width="24.5" style="1020" bestFit="1" customWidth="1"/>
    <col min="2" max="2" width="26.1640625" style="1020" bestFit="1" customWidth="1"/>
    <col min="3" max="3" width="4.5" style="1020" customWidth="1"/>
    <col min="4" max="4" width="8.5" style="1020" bestFit="1" customWidth="1"/>
    <col min="5" max="5" width="8.83203125" style="1020" bestFit="1" customWidth="1"/>
    <col min="6" max="7" width="7.83203125" style="1020" bestFit="1" customWidth="1"/>
    <col min="8" max="8" width="8.1640625" style="1020" bestFit="1" customWidth="1"/>
    <col min="9" max="9" width="7.6640625" style="1020" bestFit="1" customWidth="1"/>
    <col min="10" max="10" width="8.6640625" style="1020" bestFit="1" customWidth="1"/>
    <col min="11" max="11" width="9" style="1020" bestFit="1" customWidth="1"/>
    <col min="12" max="12" width="8.5" style="1020" bestFit="1" customWidth="1"/>
    <col min="13" max="13" width="7.5" style="1020" bestFit="1" customWidth="1"/>
    <col min="14" max="14" width="8" style="1020" bestFit="1" customWidth="1"/>
    <col min="15" max="15" width="7.33203125" style="1020" bestFit="1" customWidth="1"/>
    <col min="16" max="16" width="6.6640625" style="1020" bestFit="1" customWidth="1"/>
    <col min="17" max="17" width="7.33203125" style="1020" bestFit="1" customWidth="1"/>
    <col min="18" max="18" width="7.6640625" style="1020" bestFit="1" customWidth="1"/>
    <col min="19" max="19" width="7.1640625" style="1020" bestFit="1" customWidth="1"/>
    <col min="20" max="20" width="5.83203125" style="1020" bestFit="1" customWidth="1"/>
    <col min="21" max="21" width="7.1640625" style="1192" bestFit="1" customWidth="1"/>
    <col min="22" max="22" width="6.5" style="1020" bestFit="1" customWidth="1"/>
    <col min="23" max="23" width="16.33203125" style="1020" bestFit="1" customWidth="1"/>
    <col min="24" max="24" width="7.1640625" style="1192" bestFit="1" customWidth="1"/>
    <col min="25" max="25" width="6.6640625" style="1020" bestFit="1" customWidth="1"/>
    <col min="26" max="26" width="7.5" style="1020" bestFit="1" customWidth="1"/>
    <col min="27" max="27" width="6.6640625" style="1020" bestFit="1" customWidth="1"/>
    <col min="28" max="28" width="9.1640625" style="1020" bestFit="1" customWidth="1"/>
    <col min="29" max="29" width="11.6640625" style="1020" bestFit="1" customWidth="1"/>
    <col min="30" max="30" width="8.5" style="1020" bestFit="1" customWidth="1"/>
    <col min="31" max="31" width="11" style="1020" bestFit="1" customWidth="1"/>
    <col min="32" max="32" width="10.5" style="1020" bestFit="1" customWidth="1"/>
    <col min="33" max="33" width="8.33203125" style="1020" bestFit="1" customWidth="1"/>
    <col min="34" max="34" width="22.1640625" style="1020" bestFit="1" customWidth="1"/>
    <col min="35" max="35" width="14" style="1023" bestFit="1" customWidth="1"/>
    <col min="36" max="36" width="76.6640625" style="1020" bestFit="1" customWidth="1"/>
    <col min="37" max="37" width="74.1640625" style="1020" bestFit="1" customWidth="1"/>
    <col min="38" max="16384" width="14.5" style="1020"/>
  </cols>
  <sheetData>
    <row r="1" spans="1:37" s="1108" customFormat="1" x14ac:dyDescent="0.2">
      <c r="A1" s="1101" t="s">
        <v>6</v>
      </c>
      <c r="B1" s="1101" t="s">
        <v>7</v>
      </c>
      <c r="C1" s="1102" t="s">
        <v>8</v>
      </c>
      <c r="D1" s="1102" t="s">
        <v>371</v>
      </c>
      <c r="E1" s="1102" t="s">
        <v>372</v>
      </c>
      <c r="F1" s="1102" t="s">
        <v>373</v>
      </c>
      <c r="G1" s="1102" t="s">
        <v>374</v>
      </c>
      <c r="H1" s="1102" t="s">
        <v>375</v>
      </c>
      <c r="I1" s="1102" t="s">
        <v>376</v>
      </c>
      <c r="J1" s="1102" t="s">
        <v>377</v>
      </c>
      <c r="K1" s="1102" t="s">
        <v>378</v>
      </c>
      <c r="L1" s="1102" t="s">
        <v>379</v>
      </c>
      <c r="M1" s="1103" t="s">
        <v>380</v>
      </c>
      <c r="N1" s="1103" t="s">
        <v>381</v>
      </c>
      <c r="O1" s="1102" t="s">
        <v>382</v>
      </c>
      <c r="P1" s="1102" t="s">
        <v>383</v>
      </c>
      <c r="Q1" s="1103" t="s">
        <v>384</v>
      </c>
      <c r="R1" s="1103" t="s">
        <v>385</v>
      </c>
      <c r="S1" s="1103" t="s">
        <v>386</v>
      </c>
      <c r="T1" s="1104" t="s">
        <v>383</v>
      </c>
      <c r="U1" s="1109" t="s">
        <v>393</v>
      </c>
      <c r="V1" s="1102" t="s">
        <v>9</v>
      </c>
      <c r="W1" s="1102" t="s">
        <v>387</v>
      </c>
      <c r="X1" s="1109" t="s">
        <v>394</v>
      </c>
      <c r="Y1" s="1101" t="s">
        <v>10</v>
      </c>
      <c r="Z1" s="1102" t="s">
        <v>388</v>
      </c>
      <c r="AA1" s="1102" t="s">
        <v>389</v>
      </c>
      <c r="AB1" s="1102" t="s">
        <v>390</v>
      </c>
      <c r="AC1" s="1102" t="s">
        <v>391</v>
      </c>
      <c r="AD1" s="1102" t="s">
        <v>369</v>
      </c>
      <c r="AE1" s="1102" t="s">
        <v>370</v>
      </c>
      <c r="AF1" s="1102" t="s">
        <v>392</v>
      </c>
      <c r="AG1" s="1105" t="s">
        <v>286</v>
      </c>
      <c r="AH1" s="1106" t="s">
        <v>273</v>
      </c>
      <c r="AI1" s="1107" t="s">
        <v>272</v>
      </c>
      <c r="AJ1" s="1107" t="s">
        <v>287</v>
      </c>
      <c r="AK1" s="1107" t="s">
        <v>288</v>
      </c>
    </row>
    <row r="2" spans="1:37" x14ac:dyDescent="0.2">
      <c r="A2" s="2" t="s">
        <v>11</v>
      </c>
      <c r="B2" s="2" t="s">
        <v>12</v>
      </c>
      <c r="C2" s="3" t="s">
        <v>13</v>
      </c>
      <c r="D2" s="4">
        <v>4.3</v>
      </c>
      <c r="E2" s="5">
        <v>5.5</v>
      </c>
      <c r="F2" s="6">
        <f t="shared" ref="F2:F106" si="0">AVERAGE(D2:E2)</f>
        <v>4.9000000000000004</v>
      </c>
      <c r="G2" s="7">
        <v>25</v>
      </c>
      <c r="H2" s="8">
        <v>50</v>
      </c>
      <c r="I2" s="9">
        <f t="shared" ref="I2:I106" si="1">AVERAGE(G2:H2)</f>
        <v>37.5</v>
      </c>
      <c r="J2" s="10">
        <v>11</v>
      </c>
      <c r="K2" s="11">
        <v>17</v>
      </c>
      <c r="L2" s="12">
        <f t="shared" ref="L2:L106" si="2">AVERAGE(J2:K2)</f>
        <v>14</v>
      </c>
      <c r="M2" s="13">
        <v>1.044</v>
      </c>
      <c r="N2" s="14">
        <v>1.052</v>
      </c>
      <c r="O2" s="15">
        <f t="shared" ref="O2:O105" si="3">AVERAGE(M2:N2)</f>
        <v>1.048</v>
      </c>
      <c r="P2" s="16">
        <f t="shared" ref="P2:P105" si="4">259-(259/O2)</f>
        <v>11.862595419847338</v>
      </c>
      <c r="Q2" s="17">
        <v>1.008</v>
      </c>
      <c r="R2" s="17">
        <v>1.014</v>
      </c>
      <c r="S2" s="18">
        <f t="shared" ref="S2:S31" si="5">AVERAGE(Q2:R2)</f>
        <v>1.0110000000000001</v>
      </c>
      <c r="T2" s="19">
        <f t="shared" ref="T2:T105" si="6">259-(259/S2)</f>
        <v>2.8180019782394083</v>
      </c>
      <c r="U2" s="1110">
        <f t="shared" ref="U2:U105" si="7">((P2-T2)/P2)</f>
        <v>0.76244642268380813</v>
      </c>
      <c r="V2" s="20">
        <f t="shared" ref="V2:V105" si="8">I2/((O2-1)*1000)</f>
        <v>0.78124999999999933</v>
      </c>
      <c r="W2" s="21">
        <f t="shared" ref="W2:W105" si="9">$V2*(1+($U2-$U$75))</f>
        <v>0.80832178160646506</v>
      </c>
      <c r="X2" s="1110">
        <f t="shared" ref="X2:X105" si="10">0.8192*$U2</f>
        <v>0.6245961094625756</v>
      </c>
      <c r="Y2" s="22">
        <v>2015</v>
      </c>
      <c r="Z2" s="23">
        <f t="shared" ref="Z2:Z105" si="11">(0.1808 * $O2) + (0.8192 * $S2)</f>
        <v>1.0176896000000002</v>
      </c>
      <c r="AA2" s="23">
        <f t="shared" ref="AA2:AA105" si="12">(0.1808 * $P2) + (0.8192 * $T2)</f>
        <v>4.4532644724821218</v>
      </c>
      <c r="AB2" s="24">
        <f t="shared" ref="AB2:AB38" si="13">(I2/((0.1808 * $P2) + (0.8192 * $T2)))</f>
        <v>8.4207888913228128</v>
      </c>
      <c r="AC2" s="25">
        <f t="shared" ref="AC2:AC105" si="14">I2/((Z2-1)*1000)</f>
        <v>2.1198896526772559</v>
      </c>
      <c r="AD2" s="26">
        <f t="shared" ref="AD2:AD105" si="15">($I2/$T2)</f>
        <v>13.307300807300612</v>
      </c>
      <c r="AE2" s="27">
        <f t="shared" ref="AE2:AE105" si="16">$I2/(($S2-1)*1000)</f>
        <v>3.4090909090908719</v>
      </c>
      <c r="AF2" s="1024">
        <f t="shared" ref="AF2:AF105" si="17">$I2/$S2</f>
        <v>37.091988130563792</v>
      </c>
      <c r="AG2" s="1092"/>
      <c r="AH2" s="1092"/>
      <c r="AI2" s="1093"/>
      <c r="AJ2" s="1092"/>
      <c r="AK2" s="1092"/>
    </row>
    <row r="3" spans="1:37" x14ac:dyDescent="0.2">
      <c r="A3" s="2" t="s">
        <v>14</v>
      </c>
      <c r="B3" s="2" t="s">
        <v>12</v>
      </c>
      <c r="C3" s="3" t="s">
        <v>15</v>
      </c>
      <c r="D3" s="29">
        <v>4.8</v>
      </c>
      <c r="E3" s="30">
        <v>5.4</v>
      </c>
      <c r="F3" s="4">
        <f t="shared" si="0"/>
        <v>5.0999999999999996</v>
      </c>
      <c r="G3" s="7">
        <v>25</v>
      </c>
      <c r="H3" s="31">
        <v>40</v>
      </c>
      <c r="I3" s="32">
        <f t="shared" si="1"/>
        <v>32.5</v>
      </c>
      <c r="J3" s="33">
        <v>7</v>
      </c>
      <c r="K3" s="11">
        <v>17</v>
      </c>
      <c r="L3" s="34">
        <f t="shared" si="2"/>
        <v>12</v>
      </c>
      <c r="M3" s="35">
        <v>1.048</v>
      </c>
      <c r="N3" s="15">
        <v>1.054</v>
      </c>
      <c r="O3" s="36">
        <f t="shared" si="3"/>
        <v>1.0510000000000002</v>
      </c>
      <c r="P3" s="37">
        <f t="shared" si="4"/>
        <v>12.568030447193195</v>
      </c>
      <c r="Q3" s="38">
        <v>1.012</v>
      </c>
      <c r="R3" s="39">
        <v>1.016</v>
      </c>
      <c r="S3" s="40">
        <f t="shared" si="5"/>
        <v>1.014</v>
      </c>
      <c r="T3" s="41">
        <f t="shared" si="6"/>
        <v>3.5759368836291969</v>
      </c>
      <c r="U3" s="1111">
        <f t="shared" si="7"/>
        <v>0.71547356615229973</v>
      </c>
      <c r="V3" s="42">
        <f t="shared" si="8"/>
        <v>0.63725490196078238</v>
      </c>
      <c r="W3" s="43">
        <f t="shared" si="9"/>
        <v>0.62940329955989904</v>
      </c>
      <c r="X3" s="1111">
        <f t="shared" si="10"/>
        <v>0.58611594539196399</v>
      </c>
      <c r="Y3" s="22">
        <v>2015</v>
      </c>
      <c r="Z3" s="44">
        <f t="shared" si="11"/>
        <v>1.0206896000000001</v>
      </c>
      <c r="AA3" s="44">
        <f t="shared" si="12"/>
        <v>5.2017073999215677</v>
      </c>
      <c r="AB3" s="45">
        <f t="shared" si="13"/>
        <v>6.2479485102314749</v>
      </c>
      <c r="AC3" s="46">
        <f t="shared" si="14"/>
        <v>1.5708375222333864</v>
      </c>
      <c r="AD3" s="47">
        <f t="shared" si="15"/>
        <v>9.0885273028130023</v>
      </c>
      <c r="AE3" s="48">
        <f t="shared" si="16"/>
        <v>2.3214285714285694</v>
      </c>
      <c r="AF3" s="1025">
        <f t="shared" si="17"/>
        <v>32.051282051282051</v>
      </c>
      <c r="AG3" s="1094"/>
      <c r="AH3" s="1095"/>
      <c r="AI3" s="1096"/>
      <c r="AJ3" s="1092"/>
      <c r="AK3" s="1092"/>
    </row>
    <row r="4" spans="1:37" ht="17" x14ac:dyDescent="0.2">
      <c r="A4" s="2" t="s">
        <v>16</v>
      </c>
      <c r="B4" s="2" t="s">
        <v>17</v>
      </c>
      <c r="C4" s="3" t="s">
        <v>18</v>
      </c>
      <c r="D4" s="49">
        <v>4.5</v>
      </c>
      <c r="E4" s="50">
        <v>6.2</v>
      </c>
      <c r="F4" s="51">
        <f t="shared" si="0"/>
        <v>5.35</v>
      </c>
      <c r="G4" s="7">
        <v>25</v>
      </c>
      <c r="H4" s="31">
        <v>40</v>
      </c>
      <c r="I4" s="32">
        <f t="shared" si="1"/>
        <v>32.5</v>
      </c>
      <c r="J4" s="52">
        <v>10</v>
      </c>
      <c r="K4" s="11">
        <v>17</v>
      </c>
      <c r="L4" s="53">
        <f t="shared" si="2"/>
        <v>13.5</v>
      </c>
      <c r="M4" s="54">
        <v>1.0449999999999999</v>
      </c>
      <c r="N4" s="55">
        <v>1.06</v>
      </c>
      <c r="O4" s="18">
        <f t="shared" si="3"/>
        <v>1.0525</v>
      </c>
      <c r="P4" s="56">
        <f t="shared" si="4"/>
        <v>12.919239904988132</v>
      </c>
      <c r="Q4" s="57">
        <v>1.01</v>
      </c>
      <c r="R4" s="58">
        <v>1.0149999999999999</v>
      </c>
      <c r="S4" s="59">
        <f t="shared" si="5"/>
        <v>1.0125</v>
      </c>
      <c r="T4" s="60">
        <f t="shared" si="6"/>
        <v>3.1975308641975175</v>
      </c>
      <c r="U4" s="1112">
        <f t="shared" si="7"/>
        <v>0.7524985302763092</v>
      </c>
      <c r="V4" s="61">
        <f t="shared" si="8"/>
        <v>0.61904761904761918</v>
      </c>
      <c r="W4" s="62">
        <f t="shared" si="9"/>
        <v>0.63434056403019556</v>
      </c>
      <c r="X4" s="1112">
        <f t="shared" si="10"/>
        <v>0.61644679600235253</v>
      </c>
      <c r="Y4" s="63">
        <v>2015</v>
      </c>
      <c r="Z4" s="64">
        <f t="shared" si="11"/>
        <v>1.0197319999999999</v>
      </c>
      <c r="AA4" s="64">
        <f t="shared" si="12"/>
        <v>4.9552158587724602</v>
      </c>
      <c r="AB4" s="65">
        <f t="shared" si="13"/>
        <v>6.5587455574641949</v>
      </c>
      <c r="AC4" s="66">
        <f t="shared" si="14"/>
        <v>1.6470707480235267</v>
      </c>
      <c r="AD4" s="67">
        <f t="shared" si="15"/>
        <v>10.164092664092706</v>
      </c>
      <c r="AE4" s="68">
        <f t="shared" si="16"/>
        <v>2.6000000000000094</v>
      </c>
      <c r="AF4" s="1025">
        <f t="shared" si="17"/>
        <v>32.098765432098766</v>
      </c>
      <c r="AG4" s="1094" t="s">
        <v>285</v>
      </c>
      <c r="AH4" s="1095" t="s">
        <v>274</v>
      </c>
      <c r="AI4" s="1096" t="s">
        <v>275</v>
      </c>
      <c r="AJ4" s="1092" t="s">
        <v>355</v>
      </c>
      <c r="AK4" s="1092" t="s">
        <v>356</v>
      </c>
    </row>
    <row r="5" spans="1:37" ht="17" x14ac:dyDescent="0.2">
      <c r="A5" s="2" t="s">
        <v>19</v>
      </c>
      <c r="B5" s="2" t="s">
        <v>20</v>
      </c>
      <c r="C5" s="3" t="s">
        <v>21</v>
      </c>
      <c r="D5" s="69">
        <v>8</v>
      </c>
      <c r="E5" s="70">
        <v>12</v>
      </c>
      <c r="F5" s="71">
        <f t="shared" si="0"/>
        <v>10</v>
      </c>
      <c r="G5" s="72">
        <v>50</v>
      </c>
      <c r="H5" s="73">
        <v>100</v>
      </c>
      <c r="I5" s="74">
        <f t="shared" si="1"/>
        <v>75</v>
      </c>
      <c r="J5" s="75">
        <v>10</v>
      </c>
      <c r="K5" s="76">
        <v>19</v>
      </c>
      <c r="L5" s="77">
        <f t="shared" si="2"/>
        <v>14.5</v>
      </c>
      <c r="M5" s="78">
        <v>1.08</v>
      </c>
      <c r="N5" s="79">
        <v>1.1200000000000001</v>
      </c>
      <c r="O5" s="78">
        <f t="shared" si="3"/>
        <v>1.1000000000000001</v>
      </c>
      <c r="P5" s="80">
        <f t="shared" si="4"/>
        <v>23.545454545454561</v>
      </c>
      <c r="Q5" s="81">
        <v>1.016</v>
      </c>
      <c r="R5" s="82">
        <v>1.03</v>
      </c>
      <c r="S5" s="83">
        <f t="shared" si="5"/>
        <v>1.0230000000000001</v>
      </c>
      <c r="T5" s="84">
        <f t="shared" si="6"/>
        <v>5.8230694037145838</v>
      </c>
      <c r="U5" s="1112">
        <f t="shared" si="7"/>
        <v>0.75268817204301008</v>
      </c>
      <c r="V5" s="85">
        <f t="shared" si="8"/>
        <v>0.74999999999999933</v>
      </c>
      <c r="W5" s="86">
        <f t="shared" si="9"/>
        <v>0.76867022236160787</v>
      </c>
      <c r="X5" s="1112">
        <f t="shared" si="10"/>
        <v>0.6166021505376339</v>
      </c>
      <c r="Y5" s="63">
        <v>2015</v>
      </c>
      <c r="Z5" s="87">
        <f t="shared" si="11"/>
        <v>1.0369216000000001</v>
      </c>
      <c r="AA5" s="88">
        <f t="shared" si="12"/>
        <v>9.0272766373411706</v>
      </c>
      <c r="AB5" s="89">
        <f t="shared" si="13"/>
        <v>8.3081535011083876</v>
      </c>
      <c r="AC5" s="90">
        <f t="shared" si="14"/>
        <v>2.0313312532501238</v>
      </c>
      <c r="AD5" s="91">
        <f t="shared" si="15"/>
        <v>12.879805271109577</v>
      </c>
      <c r="AE5" s="92">
        <f t="shared" si="16"/>
        <v>3.2608695652173725</v>
      </c>
      <c r="AF5" s="1026">
        <f t="shared" si="17"/>
        <v>73.313782991202331</v>
      </c>
      <c r="AG5" s="1094" t="s">
        <v>285</v>
      </c>
      <c r="AH5" s="1095" t="s">
        <v>274</v>
      </c>
      <c r="AI5" s="1096" t="s">
        <v>275</v>
      </c>
      <c r="AJ5" s="1092" t="s">
        <v>357</v>
      </c>
      <c r="AK5" s="1092" t="s">
        <v>358</v>
      </c>
    </row>
    <row r="6" spans="1:37" ht="17" x14ac:dyDescent="0.2">
      <c r="A6" s="2" t="s">
        <v>22</v>
      </c>
      <c r="B6" s="2" t="s">
        <v>17</v>
      </c>
      <c r="C6" s="3" t="s">
        <v>23</v>
      </c>
      <c r="D6" s="4">
        <v>4.3</v>
      </c>
      <c r="E6" s="50">
        <v>6.2</v>
      </c>
      <c r="F6" s="93">
        <f t="shared" si="0"/>
        <v>5.25</v>
      </c>
      <c r="G6" s="94">
        <v>20</v>
      </c>
      <c r="H6" s="95">
        <v>30</v>
      </c>
      <c r="I6" s="96">
        <f t="shared" si="1"/>
        <v>25</v>
      </c>
      <c r="J6" s="97">
        <v>18</v>
      </c>
      <c r="K6" s="98">
        <v>35</v>
      </c>
      <c r="L6" s="99">
        <f t="shared" si="2"/>
        <v>26.5</v>
      </c>
      <c r="M6" s="54">
        <v>1.0449999999999999</v>
      </c>
      <c r="N6" s="55">
        <v>1.06</v>
      </c>
      <c r="O6" s="18">
        <f t="shared" si="3"/>
        <v>1.0525</v>
      </c>
      <c r="P6" s="56">
        <f t="shared" si="4"/>
        <v>12.919239904988132</v>
      </c>
      <c r="Q6" s="57">
        <v>1.01</v>
      </c>
      <c r="R6" s="39">
        <v>1.016</v>
      </c>
      <c r="S6" s="100">
        <f t="shared" si="5"/>
        <v>1.0129999999999999</v>
      </c>
      <c r="T6" s="101">
        <f t="shared" si="6"/>
        <v>3.323790720631763</v>
      </c>
      <c r="U6" s="1113">
        <f t="shared" si="7"/>
        <v>0.74272552061298558</v>
      </c>
      <c r="V6" s="102">
        <f t="shared" si="8"/>
        <v>0.47619047619047628</v>
      </c>
      <c r="W6" s="103">
        <f t="shared" si="9"/>
        <v>0.48330046589783515</v>
      </c>
      <c r="X6" s="1113">
        <f t="shared" si="10"/>
        <v>0.60844074648615787</v>
      </c>
      <c r="Y6" s="63">
        <v>2015</v>
      </c>
      <c r="Z6" s="104">
        <f t="shared" si="11"/>
        <v>1.0201415999999999</v>
      </c>
      <c r="AA6" s="105">
        <f t="shared" si="12"/>
        <v>5.0586479331633942</v>
      </c>
      <c r="AB6" s="106">
        <f t="shared" si="13"/>
        <v>4.9420320074274082</v>
      </c>
      <c r="AC6" s="107">
        <f t="shared" si="14"/>
        <v>1.2412122175001075</v>
      </c>
      <c r="AD6" s="108">
        <f t="shared" si="15"/>
        <v>7.521532521532575</v>
      </c>
      <c r="AE6" s="109">
        <f t="shared" si="16"/>
        <v>1.9230769230769378</v>
      </c>
      <c r="AF6" s="1027">
        <f t="shared" si="17"/>
        <v>24.679170779861799</v>
      </c>
      <c r="AG6" s="1094" t="s">
        <v>285</v>
      </c>
      <c r="AH6" s="1095" t="s">
        <v>274</v>
      </c>
      <c r="AI6" s="1096" t="s">
        <v>276</v>
      </c>
      <c r="AJ6" s="1092" t="s">
        <v>359</v>
      </c>
      <c r="AK6" s="1092" t="s">
        <v>360</v>
      </c>
    </row>
    <row r="7" spans="1:37" ht="17" x14ac:dyDescent="0.2">
      <c r="A7" s="2" t="s">
        <v>24</v>
      </c>
      <c r="B7" s="2" t="s">
        <v>0</v>
      </c>
      <c r="C7" s="3" t="s">
        <v>25</v>
      </c>
      <c r="D7" s="111">
        <v>5.5</v>
      </c>
      <c r="E7" s="112">
        <v>7.5</v>
      </c>
      <c r="F7" s="113">
        <f t="shared" si="0"/>
        <v>6.5</v>
      </c>
      <c r="G7" s="114">
        <v>40</v>
      </c>
      <c r="H7" s="115">
        <v>70</v>
      </c>
      <c r="I7" s="97">
        <f t="shared" si="1"/>
        <v>55</v>
      </c>
      <c r="J7" s="116">
        <v>6</v>
      </c>
      <c r="K7" s="117">
        <v>14</v>
      </c>
      <c r="L7" s="118">
        <f t="shared" si="2"/>
        <v>10</v>
      </c>
      <c r="M7" s="119">
        <v>1.056</v>
      </c>
      <c r="N7" s="120">
        <v>1.07</v>
      </c>
      <c r="O7" s="121">
        <f t="shared" si="3"/>
        <v>1.0630000000000002</v>
      </c>
      <c r="P7" s="122">
        <f t="shared" si="4"/>
        <v>15.349952963311409</v>
      </c>
      <c r="Q7" s="17">
        <v>1.008</v>
      </c>
      <c r="R7" s="17">
        <v>1.014</v>
      </c>
      <c r="S7" s="18">
        <f t="shared" si="5"/>
        <v>1.0110000000000001</v>
      </c>
      <c r="T7" s="19">
        <f t="shared" si="6"/>
        <v>2.8180019782394083</v>
      </c>
      <c r="U7" s="1114">
        <f t="shared" si="7"/>
        <v>0.81641624668330659</v>
      </c>
      <c r="V7" s="123">
        <f t="shared" si="8"/>
        <v>0.87301587301587069</v>
      </c>
      <c r="W7" s="124">
        <f t="shared" si="9"/>
        <v>0.95038402769948305</v>
      </c>
      <c r="X7" s="1114">
        <f t="shared" si="10"/>
        <v>0.66880818928296482</v>
      </c>
      <c r="Y7" s="63">
        <v>2015</v>
      </c>
      <c r="Z7" s="125">
        <f t="shared" si="11"/>
        <v>1.0204016000000002</v>
      </c>
      <c r="AA7" s="126">
        <f t="shared" si="12"/>
        <v>5.0837787163404258</v>
      </c>
      <c r="AB7" s="127">
        <f t="shared" si="13"/>
        <v>10.818724234242817</v>
      </c>
      <c r="AC7" s="128">
        <f t="shared" si="14"/>
        <v>2.695866990824217</v>
      </c>
      <c r="AD7" s="129">
        <f t="shared" si="15"/>
        <v>19.517374517374229</v>
      </c>
      <c r="AE7" s="129">
        <f t="shared" si="16"/>
        <v>4.9999999999999449</v>
      </c>
      <c r="AF7" s="1028">
        <f t="shared" si="17"/>
        <v>54.401582591493565</v>
      </c>
      <c r="AG7" s="1094" t="s">
        <v>285</v>
      </c>
      <c r="AH7" s="1095" t="s">
        <v>274</v>
      </c>
      <c r="AI7" s="1096" t="s">
        <v>277</v>
      </c>
      <c r="AJ7" s="1092" t="s">
        <v>349</v>
      </c>
      <c r="AK7" s="1092" t="s">
        <v>350</v>
      </c>
    </row>
    <row r="8" spans="1:37" x14ac:dyDescent="0.2">
      <c r="A8" s="2" t="s">
        <v>26</v>
      </c>
      <c r="B8" s="2" t="s">
        <v>27</v>
      </c>
      <c r="C8" s="3" t="s">
        <v>28</v>
      </c>
      <c r="D8" s="130">
        <v>4.2</v>
      </c>
      <c r="E8" s="131">
        <v>5.3</v>
      </c>
      <c r="F8" s="132">
        <f t="shared" si="0"/>
        <v>4.75</v>
      </c>
      <c r="G8" s="133">
        <v>8</v>
      </c>
      <c r="H8" s="134">
        <v>18</v>
      </c>
      <c r="I8" s="135">
        <f t="shared" si="1"/>
        <v>13</v>
      </c>
      <c r="J8" s="136">
        <v>2</v>
      </c>
      <c r="K8" s="137">
        <v>4</v>
      </c>
      <c r="L8" s="138">
        <f t="shared" si="2"/>
        <v>3</v>
      </c>
      <c r="M8" s="139">
        <v>1.04</v>
      </c>
      <c r="N8" s="140">
        <v>1.05</v>
      </c>
      <c r="O8" s="141">
        <f t="shared" si="3"/>
        <v>1.0449999999999999</v>
      </c>
      <c r="P8" s="142">
        <f t="shared" si="4"/>
        <v>11.153110047846866</v>
      </c>
      <c r="Q8" s="143">
        <v>1.004</v>
      </c>
      <c r="R8" s="144">
        <v>1.01</v>
      </c>
      <c r="S8" s="145">
        <f t="shared" si="5"/>
        <v>1.0070000000000001</v>
      </c>
      <c r="T8" s="146">
        <f t="shared" si="6"/>
        <v>1.8003972194637754</v>
      </c>
      <c r="U8" s="1115">
        <f t="shared" si="7"/>
        <v>0.8385744234800816</v>
      </c>
      <c r="V8" s="147">
        <f t="shared" si="8"/>
        <v>0.28888888888888936</v>
      </c>
      <c r="W8" s="148">
        <f t="shared" si="9"/>
        <v>0.32089196569518152</v>
      </c>
      <c r="X8" s="1115">
        <f t="shared" si="10"/>
        <v>0.68696016771488289</v>
      </c>
      <c r="Y8" s="22">
        <v>2015</v>
      </c>
      <c r="Z8" s="149">
        <f t="shared" si="11"/>
        <v>1.0138704000000001</v>
      </c>
      <c r="AA8" s="149">
        <f t="shared" si="12"/>
        <v>3.4913676988354378</v>
      </c>
      <c r="AB8" s="150">
        <f t="shared" si="13"/>
        <v>3.7234691735093417</v>
      </c>
      <c r="AC8" s="151">
        <f t="shared" si="14"/>
        <v>0.93724766409043314</v>
      </c>
      <c r="AD8" s="152">
        <f t="shared" si="15"/>
        <v>7.2206287920572763</v>
      </c>
      <c r="AE8" s="153">
        <f t="shared" si="16"/>
        <v>1.8571428571428261</v>
      </c>
      <c r="AF8" s="1029">
        <f t="shared" si="17"/>
        <v>12.909632571996026</v>
      </c>
      <c r="AG8" s="1092"/>
      <c r="AH8" s="1092"/>
      <c r="AI8" s="1093"/>
      <c r="AJ8" s="1092"/>
      <c r="AK8" s="1092"/>
    </row>
    <row r="9" spans="1:37" ht="17" x14ac:dyDescent="0.2">
      <c r="A9" s="2" t="s">
        <v>29</v>
      </c>
      <c r="B9" s="2" t="s">
        <v>27</v>
      </c>
      <c r="C9" s="3" t="s">
        <v>30</v>
      </c>
      <c r="D9" s="154">
        <v>2.8</v>
      </c>
      <c r="E9" s="155">
        <v>4.2</v>
      </c>
      <c r="F9" s="156">
        <f t="shared" si="0"/>
        <v>3.5</v>
      </c>
      <c r="G9" s="133">
        <v>8</v>
      </c>
      <c r="H9" s="157">
        <v>12</v>
      </c>
      <c r="I9" s="158">
        <f t="shared" si="1"/>
        <v>10</v>
      </c>
      <c r="J9" s="136">
        <v>2</v>
      </c>
      <c r="K9" s="136">
        <v>3</v>
      </c>
      <c r="L9" s="136">
        <f t="shared" si="2"/>
        <v>2.5</v>
      </c>
      <c r="M9" s="159">
        <v>1.028</v>
      </c>
      <c r="N9" s="160">
        <v>1.04</v>
      </c>
      <c r="O9" s="161">
        <f t="shared" si="3"/>
        <v>1.034</v>
      </c>
      <c r="P9" s="162">
        <f t="shared" si="4"/>
        <v>8.5164410058027045</v>
      </c>
      <c r="Q9" s="163">
        <v>0.998</v>
      </c>
      <c r="R9" s="164">
        <v>1.008</v>
      </c>
      <c r="S9" s="163">
        <f t="shared" si="5"/>
        <v>1.0030000000000001</v>
      </c>
      <c r="T9" s="165">
        <f t="shared" si="6"/>
        <v>0.77467597208379857</v>
      </c>
      <c r="U9" s="1116">
        <f t="shared" si="7"/>
        <v>0.90903759310303789</v>
      </c>
      <c r="V9" s="166">
        <f t="shared" si="8"/>
        <v>0.29411764705882326</v>
      </c>
      <c r="W9" s="167">
        <f t="shared" si="9"/>
        <v>0.34742442672808965</v>
      </c>
      <c r="X9" s="1116">
        <f t="shared" si="10"/>
        <v>0.74468359627000869</v>
      </c>
      <c r="Y9" s="22">
        <v>2015</v>
      </c>
      <c r="Z9" s="168">
        <f t="shared" si="11"/>
        <v>1.0086048000000001</v>
      </c>
      <c r="AA9" s="168">
        <f t="shared" si="12"/>
        <v>2.1743870901801765</v>
      </c>
      <c r="AB9" s="169">
        <f t="shared" si="13"/>
        <v>4.5989971358647868</v>
      </c>
      <c r="AC9" s="170">
        <f t="shared" si="14"/>
        <v>1.1621420602454338</v>
      </c>
      <c r="AD9" s="91">
        <f t="shared" si="15"/>
        <v>12.908622908622078</v>
      </c>
      <c r="AE9" s="171">
        <f t="shared" si="16"/>
        <v>3.3333333333332069</v>
      </c>
      <c r="AF9" s="1030">
        <f t="shared" si="17"/>
        <v>9.970089730807576</v>
      </c>
      <c r="AG9" s="1094" t="s">
        <v>285</v>
      </c>
      <c r="AH9" s="1095" t="s">
        <v>274</v>
      </c>
      <c r="AI9" s="1096" t="s">
        <v>278</v>
      </c>
      <c r="AJ9" s="1092" t="s">
        <v>341</v>
      </c>
      <c r="AK9" s="1092" t="s">
        <v>342</v>
      </c>
    </row>
    <row r="10" spans="1:37" ht="17" x14ac:dyDescent="0.2">
      <c r="A10" s="2" t="s">
        <v>31</v>
      </c>
      <c r="B10" s="2" t="s">
        <v>32</v>
      </c>
      <c r="C10" s="3" t="s">
        <v>33</v>
      </c>
      <c r="D10" s="49">
        <v>4.5</v>
      </c>
      <c r="E10" s="50">
        <v>6.2</v>
      </c>
      <c r="F10" s="51">
        <f t="shared" si="0"/>
        <v>5.35</v>
      </c>
      <c r="G10" s="172">
        <v>30</v>
      </c>
      <c r="H10" s="8">
        <v>50</v>
      </c>
      <c r="I10" s="173">
        <f t="shared" si="1"/>
        <v>40</v>
      </c>
      <c r="J10" s="174">
        <v>5</v>
      </c>
      <c r="K10" s="175">
        <v>10</v>
      </c>
      <c r="L10" s="176">
        <f t="shared" si="2"/>
        <v>7.5</v>
      </c>
      <c r="M10" s="54">
        <v>1.0449999999999999</v>
      </c>
      <c r="N10" s="55">
        <v>1.06</v>
      </c>
      <c r="O10" s="18">
        <f t="shared" si="3"/>
        <v>1.0525</v>
      </c>
      <c r="P10" s="56">
        <f t="shared" si="4"/>
        <v>12.919239904988132</v>
      </c>
      <c r="Q10" s="57">
        <v>1.01</v>
      </c>
      <c r="R10" s="58">
        <v>1.0149999999999999</v>
      </c>
      <c r="S10" s="59">
        <f t="shared" si="5"/>
        <v>1.0125</v>
      </c>
      <c r="T10" s="60">
        <f t="shared" si="6"/>
        <v>3.1975308641975175</v>
      </c>
      <c r="U10" s="1112">
        <f t="shared" si="7"/>
        <v>0.7524985302763092</v>
      </c>
      <c r="V10" s="177">
        <f t="shared" si="8"/>
        <v>0.76190476190476197</v>
      </c>
      <c r="W10" s="178">
        <f t="shared" si="9"/>
        <v>0.78072684803716363</v>
      </c>
      <c r="X10" s="1112">
        <f t="shared" si="10"/>
        <v>0.61644679600235253</v>
      </c>
      <c r="Y10" s="63">
        <v>2015</v>
      </c>
      <c r="Z10" s="64">
        <f t="shared" si="11"/>
        <v>1.0197319999999999</v>
      </c>
      <c r="AA10" s="64">
        <f t="shared" si="12"/>
        <v>4.9552158587724602</v>
      </c>
      <c r="AB10" s="179">
        <f t="shared" si="13"/>
        <v>8.0723022245713167</v>
      </c>
      <c r="AC10" s="180">
        <f t="shared" si="14"/>
        <v>2.0271639975674174</v>
      </c>
      <c r="AD10" s="181">
        <f t="shared" si="15"/>
        <v>12.509652509652561</v>
      </c>
      <c r="AE10" s="182">
        <f t="shared" si="16"/>
        <v>3.2000000000000113</v>
      </c>
      <c r="AF10" s="1031">
        <f t="shared" si="17"/>
        <v>39.506172839506178</v>
      </c>
      <c r="AG10" s="1094" t="s">
        <v>285</v>
      </c>
      <c r="AH10" s="1095" t="s">
        <v>274</v>
      </c>
      <c r="AI10" s="1096" t="s">
        <v>275</v>
      </c>
      <c r="AJ10" s="1092" t="s">
        <v>347</v>
      </c>
      <c r="AK10" s="1092" t="s">
        <v>348</v>
      </c>
    </row>
    <row r="11" spans="1:37" ht="17" x14ac:dyDescent="0.2">
      <c r="A11" s="2" t="s">
        <v>34</v>
      </c>
      <c r="B11" s="2" t="s">
        <v>35</v>
      </c>
      <c r="C11" s="3" t="s">
        <v>36</v>
      </c>
      <c r="D11" s="29">
        <v>4.8</v>
      </c>
      <c r="E11" s="183">
        <v>6.5</v>
      </c>
      <c r="F11" s="184">
        <f t="shared" si="0"/>
        <v>5.65</v>
      </c>
      <c r="G11" s="7">
        <v>25</v>
      </c>
      <c r="H11" s="8">
        <v>50</v>
      </c>
      <c r="I11" s="9">
        <f t="shared" si="1"/>
        <v>37.5</v>
      </c>
      <c r="J11" s="185">
        <v>22</v>
      </c>
      <c r="K11" s="186">
        <v>40</v>
      </c>
      <c r="L11" s="187">
        <f t="shared" si="2"/>
        <v>31</v>
      </c>
      <c r="M11" s="188">
        <v>1.05</v>
      </c>
      <c r="N11" s="120">
        <v>1.07</v>
      </c>
      <c r="O11" s="189">
        <f t="shared" si="3"/>
        <v>1.06</v>
      </c>
      <c r="P11" s="190">
        <f t="shared" si="4"/>
        <v>14.660377358490592</v>
      </c>
      <c r="Q11" s="38">
        <v>1.012</v>
      </c>
      <c r="R11" s="191">
        <v>1.018</v>
      </c>
      <c r="S11" s="192">
        <f t="shared" si="5"/>
        <v>1.0150000000000001</v>
      </c>
      <c r="T11" s="193">
        <f t="shared" si="6"/>
        <v>3.8275862068965694</v>
      </c>
      <c r="U11" s="1117">
        <f t="shared" si="7"/>
        <v>0.73891625615763479</v>
      </c>
      <c r="V11" s="194">
        <f t="shared" si="8"/>
        <v>0.62499999999999944</v>
      </c>
      <c r="W11" s="43">
        <f t="shared" si="9"/>
        <v>0.63195107120631366</v>
      </c>
      <c r="X11" s="1117">
        <f t="shared" si="10"/>
        <v>0.60532019704433448</v>
      </c>
      <c r="Y11" s="63">
        <v>2015</v>
      </c>
      <c r="Z11" s="195">
        <f t="shared" si="11"/>
        <v>1.023136</v>
      </c>
      <c r="AA11" s="195">
        <f t="shared" si="12"/>
        <v>5.7861548471047684</v>
      </c>
      <c r="AB11" s="196">
        <f t="shared" si="13"/>
        <v>6.4809879774931982</v>
      </c>
      <c r="AC11" s="197">
        <f t="shared" si="14"/>
        <v>1.6208506224066359</v>
      </c>
      <c r="AD11" s="198">
        <f t="shared" si="15"/>
        <v>9.7972972972972521</v>
      </c>
      <c r="AE11" s="199">
        <f t="shared" si="16"/>
        <v>2.4999999999999791</v>
      </c>
      <c r="AF11" s="1032">
        <f t="shared" si="17"/>
        <v>36.945812807881772</v>
      </c>
      <c r="AG11" s="1094" t="s">
        <v>285</v>
      </c>
      <c r="AH11" s="1095" t="s">
        <v>274</v>
      </c>
      <c r="AI11" s="1096" t="s">
        <v>275</v>
      </c>
      <c r="AJ11" s="1092" t="s">
        <v>361</v>
      </c>
      <c r="AK11" s="1092" t="s">
        <v>362</v>
      </c>
    </row>
    <row r="12" spans="1:37" ht="17" x14ac:dyDescent="0.2">
      <c r="A12" s="2" t="s">
        <v>37</v>
      </c>
      <c r="B12" s="2" t="s">
        <v>35</v>
      </c>
      <c r="C12" s="3" t="s">
        <v>38</v>
      </c>
      <c r="D12" s="201">
        <v>5</v>
      </c>
      <c r="E12" s="202">
        <v>7</v>
      </c>
      <c r="F12" s="203">
        <f t="shared" si="0"/>
        <v>6</v>
      </c>
      <c r="G12" s="204">
        <v>35</v>
      </c>
      <c r="H12" s="205">
        <v>75</v>
      </c>
      <c r="I12" s="97">
        <f t="shared" si="1"/>
        <v>55</v>
      </c>
      <c r="J12" s="186">
        <v>30</v>
      </c>
      <c r="K12" s="186">
        <v>40</v>
      </c>
      <c r="L12" s="186">
        <f t="shared" si="2"/>
        <v>35</v>
      </c>
      <c r="M12" s="188">
        <v>1.05</v>
      </c>
      <c r="N12" s="206">
        <v>1.075</v>
      </c>
      <c r="O12" s="207">
        <f t="shared" si="3"/>
        <v>1.0625</v>
      </c>
      <c r="P12" s="208">
        <f t="shared" si="4"/>
        <v>15.235294117647072</v>
      </c>
      <c r="Q12" s="57">
        <v>1.01</v>
      </c>
      <c r="R12" s="209">
        <v>1.022</v>
      </c>
      <c r="S12" s="210">
        <f t="shared" si="5"/>
        <v>1.016</v>
      </c>
      <c r="T12" s="211">
        <f t="shared" si="6"/>
        <v>4.0787401574803255</v>
      </c>
      <c r="U12" s="1118">
        <f t="shared" si="7"/>
        <v>0.73228346456692872</v>
      </c>
      <c r="V12" s="212">
        <f t="shared" si="8"/>
        <v>0.88</v>
      </c>
      <c r="W12" s="213">
        <f t="shared" si="9"/>
        <v>0.88395025165866914</v>
      </c>
      <c r="X12" s="1118">
        <f t="shared" si="10"/>
        <v>0.59988661417322808</v>
      </c>
      <c r="Y12" s="63">
        <v>2015</v>
      </c>
      <c r="Z12" s="214">
        <f t="shared" si="11"/>
        <v>1.0244072</v>
      </c>
      <c r="AA12" s="214">
        <f t="shared" si="12"/>
        <v>6.0958451134784735</v>
      </c>
      <c r="AB12" s="215">
        <f t="shared" si="13"/>
        <v>9.0225389549990282</v>
      </c>
      <c r="AC12" s="216">
        <f t="shared" si="14"/>
        <v>2.2534334130912228</v>
      </c>
      <c r="AD12" s="217">
        <f t="shared" si="15"/>
        <v>13.48455598455595</v>
      </c>
      <c r="AE12" s="218">
        <f t="shared" si="16"/>
        <v>3.4374999999999969</v>
      </c>
      <c r="AF12" s="1033">
        <f t="shared" si="17"/>
        <v>54.133858267716533</v>
      </c>
      <c r="AG12" s="1094" t="s">
        <v>285</v>
      </c>
      <c r="AH12" s="1095" t="s">
        <v>274</v>
      </c>
      <c r="AI12" s="1096" t="s">
        <v>277</v>
      </c>
      <c r="AJ12" s="1092" t="s">
        <v>363</v>
      </c>
      <c r="AK12" s="1092" t="s">
        <v>364</v>
      </c>
    </row>
    <row r="13" spans="1:37" x14ac:dyDescent="0.2">
      <c r="A13" s="2" t="s">
        <v>39</v>
      </c>
      <c r="B13" s="2" t="s">
        <v>20</v>
      </c>
      <c r="C13" s="3" t="s">
        <v>40</v>
      </c>
      <c r="D13" s="220">
        <v>6.3</v>
      </c>
      <c r="E13" s="221">
        <v>10</v>
      </c>
      <c r="F13" s="222">
        <f t="shared" si="0"/>
        <v>8.15</v>
      </c>
      <c r="G13" s="223">
        <v>50</v>
      </c>
      <c r="H13" s="224">
        <v>100</v>
      </c>
      <c r="I13" s="225">
        <f t="shared" si="1"/>
        <v>75</v>
      </c>
      <c r="J13" s="33">
        <v>7</v>
      </c>
      <c r="K13" s="226">
        <v>19</v>
      </c>
      <c r="L13" s="227">
        <f t="shared" si="2"/>
        <v>13</v>
      </c>
      <c r="M13" s="228">
        <v>1.0620000000000001</v>
      </c>
      <c r="N13" s="229">
        <v>1.0900000000000001</v>
      </c>
      <c r="O13" s="230">
        <f t="shared" si="3"/>
        <v>1.0760000000000001</v>
      </c>
      <c r="P13" s="231">
        <f t="shared" si="4"/>
        <v>18.293680297397771</v>
      </c>
      <c r="Q13" s="232">
        <v>1.014</v>
      </c>
      <c r="R13" s="233">
        <v>1.024</v>
      </c>
      <c r="S13" s="234">
        <f t="shared" si="5"/>
        <v>1.0190000000000001</v>
      </c>
      <c r="T13" s="235">
        <f t="shared" si="6"/>
        <v>4.8292443572129855</v>
      </c>
      <c r="U13" s="1119">
        <f t="shared" si="7"/>
        <v>0.73601570166830055</v>
      </c>
      <c r="V13" s="236">
        <f t="shared" si="8"/>
        <v>0.98684210526315697</v>
      </c>
      <c r="W13" s="237">
        <f t="shared" si="9"/>
        <v>0.9949550915533889</v>
      </c>
      <c r="X13" s="1119">
        <f t="shared" si="10"/>
        <v>0.60294406280667179</v>
      </c>
      <c r="Y13" s="63">
        <v>2015</v>
      </c>
      <c r="Z13" s="238">
        <f t="shared" si="11"/>
        <v>1.0293056000000003</v>
      </c>
      <c r="AA13" s="238">
        <f t="shared" si="12"/>
        <v>7.2636143751983946</v>
      </c>
      <c r="AB13" s="239">
        <f t="shared" si="13"/>
        <v>10.325438015554273</v>
      </c>
      <c r="AC13" s="240">
        <f t="shared" si="14"/>
        <v>2.5592378248525649</v>
      </c>
      <c r="AD13" s="241">
        <f t="shared" si="15"/>
        <v>15.530380004064114</v>
      </c>
      <c r="AE13" s="242">
        <f t="shared" si="16"/>
        <v>3.9473684210526052</v>
      </c>
      <c r="AF13" s="1034">
        <f t="shared" si="17"/>
        <v>73.601570166830214</v>
      </c>
      <c r="AG13" s="1094"/>
      <c r="AH13" s="1095"/>
      <c r="AI13" s="1096"/>
      <c r="AJ13" s="1092"/>
      <c r="AK13" s="1092"/>
    </row>
    <row r="14" spans="1:37" ht="17" x14ac:dyDescent="0.2">
      <c r="A14" s="2" t="s">
        <v>41</v>
      </c>
      <c r="B14" s="2" t="s">
        <v>27</v>
      </c>
      <c r="C14" s="3" t="s">
        <v>42</v>
      </c>
      <c r="D14" s="132">
        <v>4</v>
      </c>
      <c r="E14" s="5">
        <v>5.5</v>
      </c>
      <c r="F14" s="132">
        <f t="shared" si="0"/>
        <v>4.75</v>
      </c>
      <c r="G14" s="243">
        <v>15</v>
      </c>
      <c r="H14" s="95">
        <v>30</v>
      </c>
      <c r="I14" s="244">
        <f t="shared" si="1"/>
        <v>22.5</v>
      </c>
      <c r="J14" s="245">
        <v>3</v>
      </c>
      <c r="K14" s="246">
        <v>6</v>
      </c>
      <c r="L14" s="247">
        <f t="shared" si="2"/>
        <v>4.5</v>
      </c>
      <c r="M14" s="139">
        <v>1.04</v>
      </c>
      <c r="N14" s="248">
        <v>1.0549999999999999</v>
      </c>
      <c r="O14" s="249">
        <f t="shared" si="3"/>
        <v>1.0474999999999999</v>
      </c>
      <c r="P14" s="250">
        <f t="shared" si="4"/>
        <v>11.744630071599005</v>
      </c>
      <c r="Q14" s="17">
        <v>1.008</v>
      </c>
      <c r="R14" s="251">
        <v>1.0129999999999999</v>
      </c>
      <c r="S14" s="36">
        <f t="shared" si="5"/>
        <v>1.0105</v>
      </c>
      <c r="T14" s="252">
        <f t="shared" si="6"/>
        <v>2.6912419594260086</v>
      </c>
      <c r="U14" s="1120">
        <f t="shared" si="7"/>
        <v>0.77085340764082477</v>
      </c>
      <c r="V14" s="253">
        <f t="shared" si="8"/>
        <v>0.47368421052631704</v>
      </c>
      <c r="W14" s="254">
        <f t="shared" si="9"/>
        <v>0.49408051519577162</v>
      </c>
      <c r="X14" s="1120">
        <f t="shared" si="10"/>
        <v>0.63148311153936365</v>
      </c>
      <c r="Y14" s="22">
        <v>2015</v>
      </c>
      <c r="Z14" s="255">
        <f t="shared" si="11"/>
        <v>1.0171896</v>
      </c>
      <c r="AA14" s="256">
        <f t="shared" si="12"/>
        <v>4.3280945301068865</v>
      </c>
      <c r="AB14" s="257">
        <f t="shared" si="13"/>
        <v>5.1985925546419018</v>
      </c>
      <c r="AC14" s="258">
        <f t="shared" si="14"/>
        <v>1.30893098152371</v>
      </c>
      <c r="AD14" s="259">
        <f t="shared" si="15"/>
        <v>8.3604522890237742</v>
      </c>
      <c r="AE14" s="260">
        <f t="shared" si="16"/>
        <v>2.1428571428571521</v>
      </c>
      <c r="AF14" s="1035">
        <f t="shared" si="17"/>
        <v>22.266204849084613</v>
      </c>
      <c r="AG14" s="1094" t="s">
        <v>285</v>
      </c>
      <c r="AH14" s="1095" t="s">
        <v>274</v>
      </c>
      <c r="AI14" s="1096" t="s">
        <v>276</v>
      </c>
      <c r="AJ14" s="1092" t="s">
        <v>343</v>
      </c>
      <c r="AK14" s="1092" t="s">
        <v>344</v>
      </c>
    </row>
    <row r="15" spans="1:37" x14ac:dyDescent="0.2">
      <c r="A15" s="2" t="s">
        <v>43</v>
      </c>
      <c r="B15" s="2" t="s">
        <v>44</v>
      </c>
      <c r="C15" s="3" t="s">
        <v>45</v>
      </c>
      <c r="D15" s="49">
        <v>4.5</v>
      </c>
      <c r="E15" s="262">
        <v>6</v>
      </c>
      <c r="F15" s="93">
        <f t="shared" si="0"/>
        <v>5.25</v>
      </c>
      <c r="G15" s="94">
        <v>20</v>
      </c>
      <c r="H15" s="263">
        <v>35</v>
      </c>
      <c r="I15" s="264">
        <f t="shared" si="1"/>
        <v>27.5</v>
      </c>
      <c r="J15" s="265">
        <v>4</v>
      </c>
      <c r="K15" s="266">
        <v>7</v>
      </c>
      <c r="L15" s="267">
        <f t="shared" si="2"/>
        <v>5.5</v>
      </c>
      <c r="M15" s="143">
        <v>1.038</v>
      </c>
      <c r="N15" s="140">
        <v>1.05</v>
      </c>
      <c r="O15" s="268">
        <f t="shared" si="3"/>
        <v>1.044</v>
      </c>
      <c r="P15" s="269">
        <f t="shared" si="4"/>
        <v>10.915708812260533</v>
      </c>
      <c r="Q15" s="143">
        <v>1.004</v>
      </c>
      <c r="R15" s="270">
        <v>1.006</v>
      </c>
      <c r="S15" s="271">
        <f t="shared" si="5"/>
        <v>1.0049999999999999</v>
      </c>
      <c r="T15" s="272">
        <f t="shared" si="6"/>
        <v>1.2885572139303463</v>
      </c>
      <c r="U15" s="1121">
        <f t="shared" si="7"/>
        <v>0.88195386702849399</v>
      </c>
      <c r="V15" s="194">
        <f t="shared" si="8"/>
        <v>0.62499999999999944</v>
      </c>
      <c r="W15" s="273">
        <f t="shared" si="9"/>
        <v>0.72134957800060062</v>
      </c>
      <c r="X15" s="1121">
        <f t="shared" si="10"/>
        <v>0.72249660786974235</v>
      </c>
      <c r="Y15" s="22">
        <v>2015</v>
      </c>
      <c r="Z15" s="274">
        <f t="shared" si="11"/>
        <v>1.0120511999999999</v>
      </c>
      <c r="AA15" s="275">
        <f t="shared" si="12"/>
        <v>3.0291462229084436</v>
      </c>
      <c r="AB15" s="276">
        <f t="shared" si="13"/>
        <v>9.0784656719528698</v>
      </c>
      <c r="AC15" s="277">
        <f t="shared" si="14"/>
        <v>2.2819304301646444</v>
      </c>
      <c r="AD15" s="278">
        <f t="shared" si="15"/>
        <v>21.341698841698875</v>
      </c>
      <c r="AE15" s="279">
        <f t="shared" si="16"/>
        <v>5.5000000000001172</v>
      </c>
      <c r="AF15" s="1036">
        <f t="shared" si="17"/>
        <v>27.363184079601993</v>
      </c>
      <c r="AG15" s="1094"/>
      <c r="AH15" s="1095"/>
      <c r="AI15" s="1096"/>
      <c r="AJ15" s="1092"/>
      <c r="AK15" s="1092"/>
    </row>
    <row r="16" spans="1:37" x14ac:dyDescent="0.2">
      <c r="A16" s="2" t="s">
        <v>46</v>
      </c>
      <c r="B16" s="2" t="s">
        <v>47</v>
      </c>
      <c r="C16" s="3" t="s">
        <v>48</v>
      </c>
      <c r="D16" s="280">
        <v>6.5</v>
      </c>
      <c r="E16" s="281">
        <v>9.5</v>
      </c>
      <c r="F16" s="281">
        <f t="shared" si="0"/>
        <v>8</v>
      </c>
      <c r="G16" s="94">
        <v>20</v>
      </c>
      <c r="H16" s="31">
        <v>40</v>
      </c>
      <c r="I16" s="282">
        <f t="shared" si="1"/>
        <v>30</v>
      </c>
      <c r="J16" s="283">
        <v>17</v>
      </c>
      <c r="K16" s="284">
        <v>30</v>
      </c>
      <c r="L16" s="285">
        <f t="shared" si="2"/>
        <v>23.5</v>
      </c>
      <c r="M16" s="286">
        <v>1.06</v>
      </c>
      <c r="N16" s="229">
        <v>1.0900000000000001</v>
      </c>
      <c r="O16" s="287">
        <f t="shared" si="3"/>
        <v>1.0750000000000002</v>
      </c>
      <c r="P16" s="288">
        <f t="shared" si="4"/>
        <v>18.069767441860506</v>
      </c>
      <c r="Q16" s="81">
        <v>1.016</v>
      </c>
      <c r="R16" s="233">
        <v>1.024</v>
      </c>
      <c r="S16" s="289">
        <f t="shared" si="5"/>
        <v>1.02</v>
      </c>
      <c r="T16" s="290">
        <f t="shared" si="6"/>
        <v>5.0784313725490335</v>
      </c>
      <c r="U16" s="1122">
        <f t="shared" si="7"/>
        <v>0.71895424836601296</v>
      </c>
      <c r="V16" s="291">
        <f t="shared" si="8"/>
        <v>0.39999999999999908</v>
      </c>
      <c r="W16" s="292">
        <f t="shared" si="9"/>
        <v>0.39646388245539144</v>
      </c>
      <c r="X16" s="1122">
        <f t="shared" si="10"/>
        <v>0.58896732026143783</v>
      </c>
      <c r="Y16" s="22">
        <v>2015</v>
      </c>
      <c r="Z16" s="213">
        <f t="shared" si="11"/>
        <v>1.0299440000000002</v>
      </c>
      <c r="AA16" s="293">
        <f t="shared" si="12"/>
        <v>7.4272649338805481</v>
      </c>
      <c r="AB16" s="294">
        <f t="shared" si="13"/>
        <v>4.0391719249370848</v>
      </c>
      <c r="AC16" s="295">
        <f t="shared" si="14"/>
        <v>1.001870157627565</v>
      </c>
      <c r="AD16" s="296">
        <f t="shared" si="15"/>
        <v>5.9073359073358915</v>
      </c>
      <c r="AE16" s="297">
        <f t="shared" si="16"/>
        <v>1.4999999999999987</v>
      </c>
      <c r="AF16" s="1037">
        <f t="shared" si="17"/>
        <v>29.411764705882351</v>
      </c>
      <c r="AG16" s="1094"/>
      <c r="AH16" s="1095"/>
      <c r="AI16" s="1096"/>
      <c r="AJ16" s="1092"/>
      <c r="AK16" s="1092"/>
    </row>
    <row r="17" spans="1:37" ht="17" x14ac:dyDescent="0.2">
      <c r="A17" s="2" t="s">
        <v>49</v>
      </c>
      <c r="B17" s="2" t="s">
        <v>50</v>
      </c>
      <c r="C17" s="3" t="s">
        <v>51</v>
      </c>
      <c r="D17" s="299">
        <v>6</v>
      </c>
      <c r="E17" s="112">
        <v>7.5</v>
      </c>
      <c r="F17" s="300">
        <f t="shared" si="0"/>
        <v>6.75</v>
      </c>
      <c r="G17" s="243">
        <v>15</v>
      </c>
      <c r="H17" s="95">
        <v>30</v>
      </c>
      <c r="I17" s="244">
        <f t="shared" si="1"/>
        <v>22.5</v>
      </c>
      <c r="J17" s="265">
        <v>4</v>
      </c>
      <c r="K17" s="266">
        <v>7</v>
      </c>
      <c r="L17" s="267">
        <f t="shared" si="2"/>
        <v>5.5</v>
      </c>
      <c r="M17" s="228">
        <v>1.0620000000000001</v>
      </c>
      <c r="N17" s="206">
        <v>1.075</v>
      </c>
      <c r="O17" s="301">
        <f t="shared" si="3"/>
        <v>1.0685</v>
      </c>
      <c r="P17" s="302">
        <f t="shared" si="4"/>
        <v>16.604117922321024</v>
      </c>
      <c r="Q17" s="17">
        <v>1.008</v>
      </c>
      <c r="R17" s="191">
        <v>1.018</v>
      </c>
      <c r="S17" s="100">
        <f t="shared" si="5"/>
        <v>1.0129999999999999</v>
      </c>
      <c r="T17" s="101">
        <f t="shared" si="6"/>
        <v>3.323790720631763</v>
      </c>
      <c r="U17" s="1123">
        <f t="shared" si="7"/>
        <v>0.79982130118676342</v>
      </c>
      <c r="V17" s="303">
        <f t="shared" si="8"/>
        <v>0.32846715328467152</v>
      </c>
      <c r="W17" s="304">
        <f t="shared" si="9"/>
        <v>0.35212557776033149</v>
      </c>
      <c r="X17" s="1123">
        <f t="shared" si="10"/>
        <v>0.65521360993219657</v>
      </c>
      <c r="Y17" s="63">
        <v>2015</v>
      </c>
      <c r="Z17" s="305">
        <f t="shared" si="11"/>
        <v>1.0230344</v>
      </c>
      <c r="AA17" s="43">
        <f t="shared" si="12"/>
        <v>5.7248738786971813</v>
      </c>
      <c r="AB17" s="306">
        <f t="shared" si="13"/>
        <v>3.9302175867532578</v>
      </c>
      <c r="AC17" s="307">
        <f t="shared" si="14"/>
        <v>0.97679991664640664</v>
      </c>
      <c r="AD17" s="153">
        <f t="shared" si="15"/>
        <v>6.7693792693793178</v>
      </c>
      <c r="AE17" s="308">
        <f t="shared" si="16"/>
        <v>1.7307692307692439</v>
      </c>
      <c r="AF17" s="1038">
        <f t="shared" si="17"/>
        <v>22.21125370187562</v>
      </c>
      <c r="AG17" s="1094" t="s">
        <v>285</v>
      </c>
      <c r="AH17" s="1095" t="s">
        <v>279</v>
      </c>
      <c r="AI17" s="1096" t="s">
        <v>278</v>
      </c>
      <c r="AJ17" s="1092" t="s">
        <v>327</v>
      </c>
      <c r="AK17" s="1092" t="s">
        <v>328</v>
      </c>
    </row>
    <row r="18" spans="1:37" x14ac:dyDescent="0.2">
      <c r="A18" s="2" t="s">
        <v>52</v>
      </c>
      <c r="B18" s="2" t="s">
        <v>53</v>
      </c>
      <c r="C18" s="3" t="s">
        <v>54</v>
      </c>
      <c r="D18" s="69">
        <v>8</v>
      </c>
      <c r="E18" s="70">
        <v>12</v>
      </c>
      <c r="F18" s="71">
        <f t="shared" si="0"/>
        <v>10</v>
      </c>
      <c r="G18" s="94">
        <v>20</v>
      </c>
      <c r="H18" s="263">
        <v>35</v>
      </c>
      <c r="I18" s="264">
        <f t="shared" si="1"/>
        <v>27.5</v>
      </c>
      <c r="J18" s="9">
        <v>12</v>
      </c>
      <c r="K18" s="309">
        <v>22</v>
      </c>
      <c r="L18" s="173">
        <f t="shared" si="2"/>
        <v>17</v>
      </c>
      <c r="M18" s="310">
        <v>1.075</v>
      </c>
      <c r="N18" s="311">
        <v>1.1100000000000001</v>
      </c>
      <c r="O18" s="312">
        <f t="shared" si="3"/>
        <v>1.0925</v>
      </c>
      <c r="P18" s="313">
        <f t="shared" si="4"/>
        <v>21.929061784897044</v>
      </c>
      <c r="Q18" s="57">
        <v>1.01</v>
      </c>
      <c r="R18" s="233">
        <v>1.024</v>
      </c>
      <c r="S18" s="301">
        <f t="shared" si="5"/>
        <v>1.0169999999999999</v>
      </c>
      <c r="T18" s="314">
        <f t="shared" si="6"/>
        <v>4.3294001966568203</v>
      </c>
      <c r="U18" s="1124">
        <f t="shared" si="7"/>
        <v>0.80257248398841396</v>
      </c>
      <c r="V18" s="315">
        <f t="shared" si="8"/>
        <v>0.2972972972972972</v>
      </c>
      <c r="W18" s="148">
        <f t="shared" si="9"/>
        <v>0.31952857728026207</v>
      </c>
      <c r="X18" s="1124">
        <f t="shared" si="10"/>
        <v>0.65746737888330875</v>
      </c>
      <c r="Y18" s="63">
        <v>2015</v>
      </c>
      <c r="Z18" s="316">
        <f t="shared" si="11"/>
        <v>1.0306503999999999</v>
      </c>
      <c r="AA18" s="317">
        <f t="shared" si="12"/>
        <v>7.5114190118106521</v>
      </c>
      <c r="AB18" s="318">
        <f t="shared" si="13"/>
        <v>3.6610925254948645</v>
      </c>
      <c r="AC18" s="319">
        <f t="shared" si="14"/>
        <v>0.8972150445018704</v>
      </c>
      <c r="AD18" s="306">
        <f t="shared" si="15"/>
        <v>6.3519191460368125</v>
      </c>
      <c r="AE18" s="320">
        <f t="shared" si="16"/>
        <v>1.6176470588235385</v>
      </c>
      <c r="AF18" s="1039">
        <f t="shared" si="17"/>
        <v>27.040314650934121</v>
      </c>
      <c r="AG18" s="1094"/>
      <c r="AH18" s="1095"/>
      <c r="AI18" s="1096"/>
      <c r="AJ18" s="1092"/>
      <c r="AK18" s="1092"/>
    </row>
    <row r="19" spans="1:37" ht="17" x14ac:dyDescent="0.2">
      <c r="A19" s="2" t="s">
        <v>4</v>
      </c>
      <c r="B19" s="2" t="s">
        <v>53</v>
      </c>
      <c r="C19" s="3" t="s">
        <v>55</v>
      </c>
      <c r="D19" s="299">
        <v>6</v>
      </c>
      <c r="E19" s="321">
        <v>7.6</v>
      </c>
      <c r="F19" s="322">
        <f t="shared" si="0"/>
        <v>6.8</v>
      </c>
      <c r="G19" s="243">
        <v>15</v>
      </c>
      <c r="H19" s="323">
        <v>25</v>
      </c>
      <c r="I19" s="324">
        <f t="shared" si="1"/>
        <v>20</v>
      </c>
      <c r="J19" s="52">
        <v>10</v>
      </c>
      <c r="K19" s="11">
        <v>17</v>
      </c>
      <c r="L19" s="53">
        <f t="shared" si="2"/>
        <v>13.5</v>
      </c>
      <c r="M19" s="228">
        <v>1.0620000000000001</v>
      </c>
      <c r="N19" s="206">
        <v>1.075</v>
      </c>
      <c r="O19" s="301">
        <f t="shared" si="3"/>
        <v>1.0685</v>
      </c>
      <c r="P19" s="302">
        <f t="shared" si="4"/>
        <v>16.604117922321024</v>
      </c>
      <c r="Q19" s="17">
        <v>1.008</v>
      </c>
      <c r="R19" s="191">
        <v>1.018</v>
      </c>
      <c r="S19" s="100">
        <f t="shared" si="5"/>
        <v>1.0129999999999999</v>
      </c>
      <c r="T19" s="101">
        <f t="shared" si="6"/>
        <v>3.323790720631763</v>
      </c>
      <c r="U19" s="1123">
        <f t="shared" si="7"/>
        <v>0.79982130118676342</v>
      </c>
      <c r="V19" s="325">
        <f t="shared" si="8"/>
        <v>0.29197080291970801</v>
      </c>
      <c r="W19" s="326">
        <f t="shared" si="9"/>
        <v>0.31300051356473907</v>
      </c>
      <c r="X19" s="1123">
        <f t="shared" si="10"/>
        <v>0.65521360993219657</v>
      </c>
      <c r="Y19" s="63">
        <v>2015</v>
      </c>
      <c r="Z19" s="305">
        <f t="shared" si="11"/>
        <v>1.0230344</v>
      </c>
      <c r="AA19" s="43">
        <f t="shared" si="12"/>
        <v>5.7248738786971813</v>
      </c>
      <c r="AB19" s="327">
        <f t="shared" si="13"/>
        <v>3.4935267437806736</v>
      </c>
      <c r="AC19" s="328">
        <f t="shared" si="14"/>
        <v>0.86826659257458361</v>
      </c>
      <c r="AD19" s="329">
        <f t="shared" si="15"/>
        <v>6.0172260172260605</v>
      </c>
      <c r="AE19" s="330">
        <f t="shared" si="16"/>
        <v>1.5384615384615503</v>
      </c>
      <c r="AF19" s="1040">
        <f t="shared" si="17"/>
        <v>19.743336623889441</v>
      </c>
      <c r="AG19" s="1094" t="s">
        <v>285</v>
      </c>
      <c r="AH19" s="1095" t="s">
        <v>279</v>
      </c>
      <c r="AI19" s="1096" t="s">
        <v>278</v>
      </c>
      <c r="AJ19" s="1092" t="s">
        <v>335</v>
      </c>
      <c r="AK19" s="1092" t="s">
        <v>336</v>
      </c>
    </row>
    <row r="20" spans="1:37" ht="17" x14ac:dyDescent="0.2">
      <c r="A20" s="2" t="s">
        <v>56</v>
      </c>
      <c r="B20" s="2" t="s">
        <v>50</v>
      </c>
      <c r="C20" s="3" t="s">
        <v>57</v>
      </c>
      <c r="D20" s="331">
        <v>7.5</v>
      </c>
      <c r="E20" s="332">
        <v>10.5</v>
      </c>
      <c r="F20" s="333">
        <f t="shared" si="0"/>
        <v>9</v>
      </c>
      <c r="G20" s="334">
        <v>22</v>
      </c>
      <c r="H20" s="263">
        <v>35</v>
      </c>
      <c r="I20" s="335">
        <f t="shared" si="1"/>
        <v>28.5</v>
      </c>
      <c r="J20" s="245">
        <v>3</v>
      </c>
      <c r="K20" s="246">
        <v>6</v>
      </c>
      <c r="L20" s="247">
        <f t="shared" si="2"/>
        <v>4.5</v>
      </c>
      <c r="M20" s="336">
        <v>1.07</v>
      </c>
      <c r="N20" s="337">
        <v>1.095</v>
      </c>
      <c r="O20" s="338">
        <f t="shared" si="3"/>
        <v>1.0825</v>
      </c>
      <c r="P20" s="339">
        <f t="shared" si="4"/>
        <v>19.739030023094699</v>
      </c>
      <c r="Q20" s="139">
        <v>1.0049999999999999</v>
      </c>
      <c r="R20" s="39">
        <v>1.016</v>
      </c>
      <c r="S20" s="36">
        <f t="shared" si="5"/>
        <v>1.0105</v>
      </c>
      <c r="T20" s="252">
        <f t="shared" si="6"/>
        <v>2.6912419594260086</v>
      </c>
      <c r="U20" s="1125">
        <f t="shared" si="7"/>
        <v>0.86365885475237381</v>
      </c>
      <c r="V20" s="304">
        <f t="shared" si="8"/>
        <v>0.3454545454545454</v>
      </c>
      <c r="W20" s="340">
        <f t="shared" si="9"/>
        <v>0.39238948978130894</v>
      </c>
      <c r="X20" s="1125">
        <f t="shared" si="10"/>
        <v>0.70750933381314463</v>
      </c>
      <c r="Y20" s="63">
        <v>2015</v>
      </c>
      <c r="Z20" s="194">
        <f t="shared" si="11"/>
        <v>1.0235175999999999</v>
      </c>
      <c r="AA20" s="341">
        <f t="shared" si="12"/>
        <v>5.7734820413373082</v>
      </c>
      <c r="AB20" s="260">
        <f t="shared" si="13"/>
        <v>4.9363624578623551</v>
      </c>
      <c r="AC20" s="342">
        <f t="shared" si="14"/>
        <v>1.2118583528931566</v>
      </c>
      <c r="AD20" s="343">
        <f t="shared" si="15"/>
        <v>10.589906232763447</v>
      </c>
      <c r="AE20" s="344">
        <f t="shared" si="16"/>
        <v>2.7142857142857264</v>
      </c>
      <c r="AF20" s="1041">
        <f t="shared" si="17"/>
        <v>28.203859475507176</v>
      </c>
      <c r="AG20" s="1094" t="s">
        <v>285</v>
      </c>
      <c r="AH20" s="1095" t="s">
        <v>279</v>
      </c>
      <c r="AI20" s="1096" t="s">
        <v>276</v>
      </c>
      <c r="AJ20" s="1092" t="s">
        <v>331</v>
      </c>
      <c r="AK20" s="1092" t="s">
        <v>332</v>
      </c>
    </row>
    <row r="21" spans="1:37" x14ac:dyDescent="0.2">
      <c r="A21" s="2" t="s">
        <v>58</v>
      </c>
      <c r="B21" s="2" t="s">
        <v>59</v>
      </c>
      <c r="C21" s="3" t="s">
        <v>60</v>
      </c>
      <c r="D21" s="29">
        <v>4.8</v>
      </c>
      <c r="E21" s="5">
        <v>5.5</v>
      </c>
      <c r="F21" s="345">
        <f t="shared" si="0"/>
        <v>5.15</v>
      </c>
      <c r="G21" s="94">
        <v>20</v>
      </c>
      <c r="H21" s="95">
        <v>30</v>
      </c>
      <c r="I21" s="96">
        <f t="shared" si="1"/>
        <v>25</v>
      </c>
      <c r="J21" s="346">
        <v>8</v>
      </c>
      <c r="K21" s="117">
        <v>14</v>
      </c>
      <c r="L21" s="347">
        <f t="shared" si="2"/>
        <v>11</v>
      </c>
      <c r="M21" s="35">
        <v>1.048</v>
      </c>
      <c r="N21" s="15">
        <v>1.054</v>
      </c>
      <c r="O21" s="36">
        <f t="shared" si="3"/>
        <v>1.0510000000000002</v>
      </c>
      <c r="P21" s="37">
        <f t="shared" si="4"/>
        <v>12.568030447193195</v>
      </c>
      <c r="Q21" s="57">
        <v>1.01</v>
      </c>
      <c r="R21" s="17">
        <v>1.014</v>
      </c>
      <c r="S21" s="348">
        <f t="shared" si="5"/>
        <v>1.012</v>
      </c>
      <c r="T21" s="349">
        <f t="shared" si="6"/>
        <v>3.0711462450592819</v>
      </c>
      <c r="U21" s="1126">
        <f t="shared" si="7"/>
        <v>0.75563822366891564</v>
      </c>
      <c r="V21" s="350">
        <f t="shared" si="8"/>
        <v>0.49019607843137103</v>
      </c>
      <c r="W21" s="350">
        <f t="shared" si="9"/>
        <v>0.50384494188302964</v>
      </c>
      <c r="X21" s="1126">
        <f t="shared" si="10"/>
        <v>0.6190188328295757</v>
      </c>
      <c r="Y21" s="63">
        <v>2015</v>
      </c>
      <c r="Z21" s="351">
        <f t="shared" si="11"/>
        <v>1.0190512</v>
      </c>
      <c r="AA21" s="102">
        <f t="shared" si="12"/>
        <v>4.7881829088050933</v>
      </c>
      <c r="AB21" s="352">
        <f t="shared" si="13"/>
        <v>5.2211873431206977</v>
      </c>
      <c r="AC21" s="258">
        <f t="shared" si="14"/>
        <v>1.3122532963802775</v>
      </c>
      <c r="AD21" s="353">
        <f t="shared" si="15"/>
        <v>8.1402831402831577</v>
      </c>
      <c r="AE21" s="110">
        <f t="shared" si="16"/>
        <v>2.0833333333333313</v>
      </c>
      <c r="AF21" s="1042">
        <f t="shared" si="17"/>
        <v>24.703557312252965</v>
      </c>
      <c r="AG21" s="1094"/>
      <c r="AH21" s="1095"/>
      <c r="AI21" s="1096"/>
      <c r="AJ21" s="1092"/>
      <c r="AK21" s="1092"/>
    </row>
    <row r="22" spans="1:37" ht="17" x14ac:dyDescent="0.2">
      <c r="A22" s="2" t="s">
        <v>61</v>
      </c>
      <c r="B22" s="2" t="s">
        <v>53</v>
      </c>
      <c r="C22" s="3" t="s">
        <v>62</v>
      </c>
      <c r="D22" s="331">
        <v>7.5</v>
      </c>
      <c r="E22" s="281">
        <v>9.5</v>
      </c>
      <c r="F22" s="355">
        <f t="shared" si="0"/>
        <v>8.5</v>
      </c>
      <c r="G22" s="94">
        <v>20</v>
      </c>
      <c r="H22" s="31">
        <v>40</v>
      </c>
      <c r="I22" s="282">
        <f t="shared" si="1"/>
        <v>30</v>
      </c>
      <c r="J22" s="356">
        <v>4.5</v>
      </c>
      <c r="K22" s="266">
        <v>7</v>
      </c>
      <c r="L22" s="357">
        <f t="shared" si="2"/>
        <v>5.75</v>
      </c>
      <c r="M22" s="310">
        <v>1.075</v>
      </c>
      <c r="N22" s="358">
        <v>1.085</v>
      </c>
      <c r="O22" s="359">
        <f t="shared" si="3"/>
        <v>1.08</v>
      </c>
      <c r="P22" s="360">
        <f t="shared" si="4"/>
        <v>19.18518518518519</v>
      </c>
      <c r="Q22" s="17">
        <v>1.008</v>
      </c>
      <c r="R22" s="17">
        <v>1.014</v>
      </c>
      <c r="S22" s="18">
        <f t="shared" si="5"/>
        <v>1.0110000000000001</v>
      </c>
      <c r="T22" s="19">
        <f t="shared" si="6"/>
        <v>2.8180019782394083</v>
      </c>
      <c r="U22" s="1127">
        <f t="shared" si="7"/>
        <v>0.85311572700296523</v>
      </c>
      <c r="V22" s="361">
        <f t="shared" si="8"/>
        <v>0.37499999999999967</v>
      </c>
      <c r="W22" s="256">
        <f t="shared" si="9"/>
        <v>0.42199544429078706</v>
      </c>
      <c r="X22" s="1127">
        <f t="shared" si="10"/>
        <v>0.69887240356082914</v>
      </c>
      <c r="Y22" s="63">
        <v>2015</v>
      </c>
      <c r="Z22" s="194">
        <f t="shared" si="11"/>
        <v>1.0234752</v>
      </c>
      <c r="AA22" s="341">
        <f t="shared" si="12"/>
        <v>5.7771887020552057</v>
      </c>
      <c r="AB22" s="362">
        <f t="shared" si="13"/>
        <v>5.1928371301646514</v>
      </c>
      <c r="AC22" s="363">
        <f t="shared" si="14"/>
        <v>1.2779443838604128</v>
      </c>
      <c r="AD22" s="364">
        <f t="shared" si="15"/>
        <v>10.64584064584049</v>
      </c>
      <c r="AE22" s="343">
        <f t="shared" si="16"/>
        <v>2.7272727272726973</v>
      </c>
      <c r="AF22" s="1043">
        <f t="shared" si="17"/>
        <v>29.673590504451035</v>
      </c>
      <c r="AG22" s="1094" t="s">
        <v>285</v>
      </c>
      <c r="AH22" s="1095" t="s">
        <v>279</v>
      </c>
      <c r="AI22" s="1096" t="s">
        <v>276</v>
      </c>
      <c r="AJ22" s="1092" t="s">
        <v>333</v>
      </c>
      <c r="AK22" s="1092" t="s">
        <v>334</v>
      </c>
    </row>
    <row r="23" spans="1:37" x14ac:dyDescent="0.2">
      <c r="A23" s="2" t="s">
        <v>63</v>
      </c>
      <c r="B23" s="2" t="s">
        <v>64</v>
      </c>
      <c r="C23" s="3" t="s">
        <v>65</v>
      </c>
      <c r="D23" s="154">
        <v>2.8</v>
      </c>
      <c r="E23" s="365">
        <v>3.8</v>
      </c>
      <c r="F23" s="366">
        <f t="shared" si="0"/>
        <v>3.3</v>
      </c>
      <c r="G23" s="367">
        <v>3</v>
      </c>
      <c r="H23" s="136">
        <v>8</v>
      </c>
      <c r="I23" s="368">
        <f t="shared" si="1"/>
        <v>5.5</v>
      </c>
      <c r="J23" s="136">
        <v>2</v>
      </c>
      <c r="K23" s="136">
        <v>3</v>
      </c>
      <c r="L23" s="136">
        <f t="shared" si="2"/>
        <v>2.5</v>
      </c>
      <c r="M23" s="159">
        <v>1.028</v>
      </c>
      <c r="N23" s="163">
        <v>1.032</v>
      </c>
      <c r="O23" s="163">
        <f t="shared" si="3"/>
        <v>1.03</v>
      </c>
      <c r="P23" s="369">
        <f t="shared" si="4"/>
        <v>7.5436893203883528</v>
      </c>
      <c r="Q23" s="164">
        <v>1.0029999999999999</v>
      </c>
      <c r="R23" s="270">
        <v>1.006</v>
      </c>
      <c r="S23" s="370">
        <f t="shared" si="5"/>
        <v>1.0044999999999999</v>
      </c>
      <c r="T23" s="371">
        <f t="shared" si="6"/>
        <v>1.1602787456445753</v>
      </c>
      <c r="U23" s="1128">
        <f t="shared" si="7"/>
        <v>0.84619213539074489</v>
      </c>
      <c r="V23" s="372">
        <f t="shared" si="8"/>
        <v>0.18333333333333315</v>
      </c>
      <c r="W23" s="373">
        <f t="shared" si="9"/>
        <v>0.20503955874658883</v>
      </c>
      <c r="X23" s="1128">
        <f t="shared" si="10"/>
        <v>0.69320059731209827</v>
      </c>
      <c r="Y23" s="63">
        <v>2015</v>
      </c>
      <c r="Z23" s="374">
        <f t="shared" si="11"/>
        <v>1.0091104</v>
      </c>
      <c r="AA23" s="375">
        <f t="shared" si="12"/>
        <v>2.3143993775582503</v>
      </c>
      <c r="AB23" s="376">
        <f t="shared" si="13"/>
        <v>2.3764264946366511</v>
      </c>
      <c r="AC23" s="377">
        <f t="shared" si="14"/>
        <v>0.60370565507552054</v>
      </c>
      <c r="AD23" s="378">
        <f t="shared" si="15"/>
        <v>4.7402402402403379</v>
      </c>
      <c r="AE23" s="379">
        <f t="shared" si="16"/>
        <v>1.2222222222222363</v>
      </c>
      <c r="AF23" s="1044">
        <f t="shared" si="17"/>
        <v>5.4753608760577404</v>
      </c>
      <c r="AG23" s="1094" t="s">
        <v>285</v>
      </c>
      <c r="AH23" s="1095" t="s">
        <v>280</v>
      </c>
      <c r="AI23" s="1096" t="s">
        <v>278</v>
      </c>
      <c r="AJ23" s="1100" t="s">
        <v>303</v>
      </c>
      <c r="AK23" s="1100" t="s">
        <v>304</v>
      </c>
    </row>
    <row r="24" spans="1:37" x14ac:dyDescent="0.2">
      <c r="A24" s="2" t="s">
        <v>66</v>
      </c>
      <c r="B24" s="2" t="s">
        <v>67</v>
      </c>
      <c r="C24" s="3" t="s">
        <v>68</v>
      </c>
      <c r="D24" s="380">
        <v>3.8</v>
      </c>
      <c r="E24" s="381">
        <v>4.5999999999999996</v>
      </c>
      <c r="F24" s="382">
        <f t="shared" si="0"/>
        <v>4.1999999999999993</v>
      </c>
      <c r="G24" s="7">
        <v>25</v>
      </c>
      <c r="H24" s="31">
        <v>40</v>
      </c>
      <c r="I24" s="32">
        <f t="shared" si="1"/>
        <v>32.5</v>
      </c>
      <c r="J24" s="346">
        <v>8</v>
      </c>
      <c r="K24" s="383">
        <v>16</v>
      </c>
      <c r="L24" s="34">
        <f t="shared" si="2"/>
        <v>12</v>
      </c>
      <c r="M24" s="139">
        <v>1.04</v>
      </c>
      <c r="N24" s="384">
        <v>1.048</v>
      </c>
      <c r="O24" s="268">
        <f t="shared" si="3"/>
        <v>1.044</v>
      </c>
      <c r="P24" s="269">
        <f t="shared" si="4"/>
        <v>10.915708812260533</v>
      </c>
      <c r="Q24" s="17">
        <v>1.008</v>
      </c>
      <c r="R24" s="385">
        <v>1.012</v>
      </c>
      <c r="S24" s="385">
        <f t="shared" si="5"/>
        <v>1.01</v>
      </c>
      <c r="T24" s="386">
        <f t="shared" si="6"/>
        <v>2.5643564356435604</v>
      </c>
      <c r="U24" s="1129">
        <f t="shared" si="7"/>
        <v>0.7650765076507654</v>
      </c>
      <c r="V24" s="387">
        <f t="shared" si="8"/>
        <v>0.73863636363636287</v>
      </c>
      <c r="W24" s="388">
        <f t="shared" si="9"/>
        <v>0.76617417900579665</v>
      </c>
      <c r="X24" s="1129">
        <f t="shared" si="10"/>
        <v>0.62675067506750703</v>
      </c>
      <c r="Y24" s="22">
        <v>2015</v>
      </c>
      <c r="Z24" s="389">
        <f t="shared" si="11"/>
        <v>1.0161472</v>
      </c>
      <c r="AA24" s="390">
        <f t="shared" si="12"/>
        <v>4.074280945335909</v>
      </c>
      <c r="AB24" s="391">
        <f t="shared" si="13"/>
        <v>7.9768676819414814</v>
      </c>
      <c r="AC24" s="392">
        <f t="shared" si="14"/>
        <v>2.0127328577090733</v>
      </c>
      <c r="AD24" s="92">
        <f t="shared" si="15"/>
        <v>12.673745173745193</v>
      </c>
      <c r="AE24" s="393">
        <f t="shared" si="16"/>
        <v>3.2499999999999973</v>
      </c>
      <c r="AF24" s="1025">
        <f t="shared" si="17"/>
        <v>32.178217821782177</v>
      </c>
      <c r="AG24" s="1094" t="s">
        <v>285</v>
      </c>
      <c r="AH24" s="1095" t="s">
        <v>281</v>
      </c>
      <c r="AI24" s="1096" t="s">
        <v>275</v>
      </c>
      <c r="AJ24" s="1" t="s">
        <v>289</v>
      </c>
      <c r="AK24" s="1" t="s">
        <v>290</v>
      </c>
    </row>
    <row r="25" spans="1:37" x14ac:dyDescent="0.2">
      <c r="A25" s="2" t="s">
        <v>69</v>
      </c>
      <c r="B25" s="2" t="s">
        <v>59</v>
      </c>
      <c r="C25" s="3" t="s">
        <v>70</v>
      </c>
      <c r="D25" s="299">
        <v>6</v>
      </c>
      <c r="E25" s="394">
        <v>8.5</v>
      </c>
      <c r="F25" s="395">
        <f t="shared" si="0"/>
        <v>7.25</v>
      </c>
      <c r="G25" s="396">
        <v>18</v>
      </c>
      <c r="H25" s="397">
        <v>28</v>
      </c>
      <c r="I25" s="398">
        <f t="shared" si="1"/>
        <v>23</v>
      </c>
      <c r="J25" s="116">
        <v>6</v>
      </c>
      <c r="K25" s="226">
        <v>19</v>
      </c>
      <c r="L25" s="399">
        <f t="shared" si="2"/>
        <v>12.5</v>
      </c>
      <c r="M25" s="286">
        <v>1.06</v>
      </c>
      <c r="N25" s="400">
        <v>1.08</v>
      </c>
      <c r="O25" s="401">
        <f t="shared" si="3"/>
        <v>1.07</v>
      </c>
      <c r="P25" s="402">
        <f t="shared" si="4"/>
        <v>16.943925233644876</v>
      </c>
      <c r="Q25" s="17">
        <v>1.008</v>
      </c>
      <c r="R25" s="39">
        <v>1.016</v>
      </c>
      <c r="S25" s="348">
        <f t="shared" si="5"/>
        <v>1.012</v>
      </c>
      <c r="T25" s="349">
        <f t="shared" si="6"/>
        <v>3.0711462450592819</v>
      </c>
      <c r="U25" s="1130">
        <f t="shared" si="7"/>
        <v>0.81874647092038455</v>
      </c>
      <c r="V25" s="303">
        <f t="shared" si="8"/>
        <v>0.32857142857142829</v>
      </c>
      <c r="W25" s="403">
        <f t="shared" si="9"/>
        <v>0.35845563371336547</v>
      </c>
      <c r="X25" s="1130">
        <f t="shared" si="10"/>
        <v>0.67071710897797909</v>
      </c>
      <c r="Y25" s="63">
        <v>2015</v>
      </c>
      <c r="Z25" s="404">
        <f t="shared" si="11"/>
        <v>1.0224864</v>
      </c>
      <c r="AA25" s="405">
        <f t="shared" si="12"/>
        <v>5.5793446861955571</v>
      </c>
      <c r="AB25" s="406">
        <f t="shared" si="13"/>
        <v>4.1223479267926777</v>
      </c>
      <c r="AC25" s="407">
        <f t="shared" si="14"/>
        <v>1.0228404724633549</v>
      </c>
      <c r="AD25" s="169">
        <f t="shared" si="15"/>
        <v>7.4890604890605053</v>
      </c>
      <c r="AE25" s="408">
        <f t="shared" si="16"/>
        <v>1.916666666666665</v>
      </c>
      <c r="AF25" s="1045">
        <f t="shared" si="17"/>
        <v>22.727272727272727</v>
      </c>
      <c r="AG25" s="1094"/>
      <c r="AH25" s="1095"/>
      <c r="AI25" s="1096"/>
      <c r="AJ25" s="1092"/>
      <c r="AK25" s="1092"/>
    </row>
    <row r="26" spans="1:37" ht="17" x14ac:dyDescent="0.2">
      <c r="A26" s="2" t="s">
        <v>71</v>
      </c>
      <c r="B26" s="2" t="s">
        <v>32</v>
      </c>
      <c r="C26" s="3" t="s">
        <v>72</v>
      </c>
      <c r="D26" s="380">
        <v>3.8</v>
      </c>
      <c r="E26" s="5">
        <v>5.5</v>
      </c>
      <c r="F26" s="409">
        <f t="shared" si="0"/>
        <v>4.6500000000000004</v>
      </c>
      <c r="G26" s="243">
        <v>15</v>
      </c>
      <c r="H26" s="397">
        <v>28</v>
      </c>
      <c r="I26" s="397">
        <f t="shared" si="1"/>
        <v>21.5</v>
      </c>
      <c r="J26" s="245">
        <v>3</v>
      </c>
      <c r="K26" s="246">
        <v>6</v>
      </c>
      <c r="L26" s="247">
        <f t="shared" si="2"/>
        <v>4.5</v>
      </c>
      <c r="M26" s="143">
        <v>1.038</v>
      </c>
      <c r="N26" s="15">
        <v>1.054</v>
      </c>
      <c r="O26" s="410">
        <f t="shared" si="3"/>
        <v>1.046</v>
      </c>
      <c r="P26" s="411">
        <f t="shared" si="4"/>
        <v>11.390057361376677</v>
      </c>
      <c r="Q26" s="17">
        <v>1.008</v>
      </c>
      <c r="R26" s="251">
        <v>1.0129999999999999</v>
      </c>
      <c r="S26" s="36">
        <f t="shared" si="5"/>
        <v>1.0105</v>
      </c>
      <c r="T26" s="252">
        <f t="shared" si="6"/>
        <v>2.6912419594260086</v>
      </c>
      <c r="U26" s="1131">
        <f t="shared" si="7"/>
        <v>0.76372006970290385</v>
      </c>
      <c r="V26" s="412">
        <f t="shared" si="8"/>
        <v>0.46739130434782566</v>
      </c>
      <c r="W26" s="413">
        <f t="shared" si="9"/>
        <v>0.48418258349392335</v>
      </c>
      <c r="X26" s="1131">
        <f t="shared" si="10"/>
        <v>0.62563948110061884</v>
      </c>
      <c r="Y26" s="63">
        <v>2015</v>
      </c>
      <c r="Z26" s="414">
        <f t="shared" si="11"/>
        <v>1.0169184</v>
      </c>
      <c r="AA26" s="414">
        <f t="shared" si="12"/>
        <v>4.2639877840986893</v>
      </c>
      <c r="AB26" s="415">
        <f t="shared" si="13"/>
        <v>5.0422283291190562</v>
      </c>
      <c r="AC26" s="416">
        <f t="shared" si="14"/>
        <v>1.2708057499527143</v>
      </c>
      <c r="AD26" s="417">
        <f t="shared" si="15"/>
        <v>7.9888766317338282</v>
      </c>
      <c r="AE26" s="418">
        <f t="shared" si="16"/>
        <v>2.0476190476190568</v>
      </c>
      <c r="AF26" s="1046">
        <f t="shared" si="17"/>
        <v>21.276595744680851</v>
      </c>
      <c r="AG26" s="1094" t="s">
        <v>285</v>
      </c>
      <c r="AH26" s="3" t="s">
        <v>274</v>
      </c>
      <c r="AI26" s="1021" t="s">
        <v>276</v>
      </c>
      <c r="AJ26" s="1092" t="s">
        <v>345</v>
      </c>
      <c r="AK26" s="1092" t="s">
        <v>346</v>
      </c>
    </row>
    <row r="27" spans="1:37" x14ac:dyDescent="0.2">
      <c r="A27" s="2" t="s">
        <v>73</v>
      </c>
      <c r="B27" s="2" t="s">
        <v>74</v>
      </c>
      <c r="C27" s="3" t="s">
        <v>75</v>
      </c>
      <c r="D27" s="130">
        <v>4.2</v>
      </c>
      <c r="E27" s="30">
        <v>5.4</v>
      </c>
      <c r="F27" s="420">
        <f t="shared" si="0"/>
        <v>4.8000000000000007</v>
      </c>
      <c r="G27" s="94">
        <v>20</v>
      </c>
      <c r="H27" s="95">
        <v>30</v>
      </c>
      <c r="I27" s="96">
        <f t="shared" si="1"/>
        <v>25</v>
      </c>
      <c r="J27" s="9">
        <v>12</v>
      </c>
      <c r="K27" s="309">
        <v>22</v>
      </c>
      <c r="L27" s="173">
        <f t="shared" si="2"/>
        <v>17</v>
      </c>
      <c r="M27" s="139">
        <v>1.04</v>
      </c>
      <c r="N27" s="14">
        <v>1.052</v>
      </c>
      <c r="O27" s="410">
        <f t="shared" si="3"/>
        <v>1.046</v>
      </c>
      <c r="P27" s="411">
        <f t="shared" si="4"/>
        <v>11.390057361376677</v>
      </c>
      <c r="Q27" s="17">
        <v>1.008</v>
      </c>
      <c r="R27" s="251">
        <v>1.0129999999999999</v>
      </c>
      <c r="S27" s="36">
        <f t="shared" si="5"/>
        <v>1.0105</v>
      </c>
      <c r="T27" s="252">
        <f t="shared" si="6"/>
        <v>2.6912419594260086</v>
      </c>
      <c r="U27" s="1131">
        <f t="shared" si="7"/>
        <v>0.76372006970290385</v>
      </c>
      <c r="V27" s="421">
        <f t="shared" si="8"/>
        <v>0.54347826086956474</v>
      </c>
      <c r="W27" s="421">
        <f t="shared" si="9"/>
        <v>0.56300300406270154</v>
      </c>
      <c r="X27" s="1131">
        <f t="shared" si="10"/>
        <v>0.62563948110061884</v>
      </c>
      <c r="Y27" s="22">
        <v>2015</v>
      </c>
      <c r="Z27" s="414">
        <f t="shared" si="11"/>
        <v>1.0169184</v>
      </c>
      <c r="AA27" s="414">
        <f t="shared" si="12"/>
        <v>4.2639877840986893</v>
      </c>
      <c r="AB27" s="199">
        <f t="shared" si="13"/>
        <v>5.8630561966500654</v>
      </c>
      <c r="AC27" s="422">
        <f t="shared" si="14"/>
        <v>1.4776811045961795</v>
      </c>
      <c r="AD27" s="423">
        <f t="shared" si="15"/>
        <v>9.2893914322486371</v>
      </c>
      <c r="AE27" s="424">
        <f t="shared" si="16"/>
        <v>2.3809523809523916</v>
      </c>
      <c r="AF27" s="1042">
        <f t="shared" si="17"/>
        <v>24.740227610094013</v>
      </c>
      <c r="AG27" s="1094" t="s">
        <v>285</v>
      </c>
      <c r="AH27" s="1095" t="s">
        <v>281</v>
      </c>
      <c r="AI27" s="1096" t="s">
        <v>276</v>
      </c>
      <c r="AJ27" s="1100" t="s">
        <v>295</v>
      </c>
      <c r="AK27" s="1100" t="s">
        <v>296</v>
      </c>
    </row>
    <row r="28" spans="1:37" x14ac:dyDescent="0.2">
      <c r="A28" s="2" t="s">
        <v>76</v>
      </c>
      <c r="B28" s="2" t="s">
        <v>44</v>
      </c>
      <c r="C28" s="3" t="s">
        <v>77</v>
      </c>
      <c r="D28" s="380">
        <v>3.8</v>
      </c>
      <c r="E28" s="425">
        <v>5</v>
      </c>
      <c r="F28" s="426">
        <f t="shared" si="0"/>
        <v>4.4000000000000004</v>
      </c>
      <c r="G28" s="94">
        <v>20</v>
      </c>
      <c r="H28" s="427">
        <v>45</v>
      </c>
      <c r="I28" s="32">
        <f t="shared" si="1"/>
        <v>32.5</v>
      </c>
      <c r="J28" s="136">
        <v>2</v>
      </c>
      <c r="K28" s="246">
        <v>6</v>
      </c>
      <c r="L28" s="367">
        <f t="shared" si="2"/>
        <v>4</v>
      </c>
      <c r="M28" s="143">
        <v>1.038</v>
      </c>
      <c r="N28" s="428">
        <v>1.0529999999999999</v>
      </c>
      <c r="O28" s="429">
        <f t="shared" si="3"/>
        <v>1.0455000000000001</v>
      </c>
      <c r="P28" s="430">
        <f t="shared" si="4"/>
        <v>11.271640363462467</v>
      </c>
      <c r="Q28" s="248">
        <v>1.006</v>
      </c>
      <c r="R28" s="385">
        <v>1.012</v>
      </c>
      <c r="S28" s="431">
        <f t="shared" si="5"/>
        <v>1.0089999999999999</v>
      </c>
      <c r="T28" s="432">
        <f t="shared" si="6"/>
        <v>2.3102081268582424</v>
      </c>
      <c r="U28" s="1132">
        <f t="shared" si="7"/>
        <v>0.79504242041407858</v>
      </c>
      <c r="V28" s="433">
        <f t="shared" si="8"/>
        <v>0.71428571428571275</v>
      </c>
      <c r="W28" s="434">
        <f t="shared" si="9"/>
        <v>0.76231991299038881</v>
      </c>
      <c r="X28" s="1132">
        <f t="shared" si="10"/>
        <v>0.6512987508032132</v>
      </c>
      <c r="Y28" s="22">
        <v>2015</v>
      </c>
      <c r="Z28" s="435">
        <f t="shared" si="11"/>
        <v>1.0155992</v>
      </c>
      <c r="AA28" s="435">
        <f t="shared" si="12"/>
        <v>3.9304350752362862</v>
      </c>
      <c r="AB28" s="436">
        <f t="shared" si="13"/>
        <v>8.2688046941078639</v>
      </c>
      <c r="AC28" s="437">
        <f t="shared" si="14"/>
        <v>2.0834401764192987</v>
      </c>
      <c r="AD28" s="438">
        <f t="shared" si="15"/>
        <v>14.06799656799677</v>
      </c>
      <c r="AE28" s="438">
        <f t="shared" si="16"/>
        <v>3.6111111111111525</v>
      </c>
      <c r="AF28" s="1047">
        <f t="shared" si="17"/>
        <v>32.210109018830529</v>
      </c>
      <c r="AG28" s="1094"/>
      <c r="AH28" s="1095"/>
      <c r="AI28" s="1096"/>
      <c r="AJ28" s="1092"/>
      <c r="AK28" s="1092"/>
    </row>
    <row r="29" spans="1:37" x14ac:dyDescent="0.2">
      <c r="A29" s="2" t="s">
        <v>78</v>
      </c>
      <c r="B29" s="2" t="s">
        <v>79</v>
      </c>
      <c r="C29" s="3" t="s">
        <v>80</v>
      </c>
      <c r="D29" s="111">
        <v>5.5</v>
      </c>
      <c r="E29" s="440">
        <v>8</v>
      </c>
      <c r="F29" s="300">
        <f t="shared" si="0"/>
        <v>6.75</v>
      </c>
      <c r="G29" s="172">
        <v>30</v>
      </c>
      <c r="H29" s="441">
        <v>60</v>
      </c>
      <c r="I29" s="442">
        <f t="shared" si="1"/>
        <v>45</v>
      </c>
      <c r="J29" s="346">
        <v>8</v>
      </c>
      <c r="K29" s="309">
        <v>22</v>
      </c>
      <c r="L29" s="226">
        <f t="shared" si="2"/>
        <v>15</v>
      </c>
      <c r="M29" s="443">
        <v>1.0549999999999999</v>
      </c>
      <c r="N29" s="400">
        <v>1.08</v>
      </c>
      <c r="O29" s="444">
        <f t="shared" si="3"/>
        <v>1.0674999999999999</v>
      </c>
      <c r="P29" s="445">
        <f t="shared" si="4"/>
        <v>16.377049180327845</v>
      </c>
      <c r="Q29" s="446">
        <v>1.0149999999999999</v>
      </c>
      <c r="R29" s="209">
        <v>1.022</v>
      </c>
      <c r="S29" s="447">
        <f t="shared" si="5"/>
        <v>1.0185</v>
      </c>
      <c r="T29" s="448">
        <f t="shared" si="6"/>
        <v>4.704467353951884</v>
      </c>
      <c r="U29" s="1133">
        <f t="shared" si="7"/>
        <v>0.71274023164057521</v>
      </c>
      <c r="V29" s="449">
        <f t="shared" si="8"/>
        <v>0.66666666666666774</v>
      </c>
      <c r="W29" s="450">
        <f t="shared" si="9"/>
        <v>0.65663045960869648</v>
      </c>
      <c r="X29" s="1133">
        <f t="shared" si="10"/>
        <v>0.58387679775995927</v>
      </c>
      <c r="Y29" s="63">
        <v>2015</v>
      </c>
      <c r="Z29" s="451">
        <f t="shared" si="11"/>
        <v>1.0273592</v>
      </c>
      <c r="AA29" s="85">
        <f t="shared" si="12"/>
        <v>6.8148701481606579</v>
      </c>
      <c r="AB29" s="452">
        <f t="shared" si="13"/>
        <v>6.6032072543811502</v>
      </c>
      <c r="AC29" s="66">
        <f t="shared" si="14"/>
        <v>1.6447849352320225</v>
      </c>
      <c r="AD29" s="453">
        <f t="shared" si="15"/>
        <v>9.5653761869978204</v>
      </c>
      <c r="AE29" s="454">
        <f t="shared" si="16"/>
        <v>2.4324324324324378</v>
      </c>
      <c r="AF29" s="1048">
        <f t="shared" si="17"/>
        <v>44.18262150220913</v>
      </c>
      <c r="AG29" s="1094"/>
      <c r="AH29" s="1095"/>
      <c r="AI29" s="1096"/>
      <c r="AJ29" s="1092"/>
      <c r="AK29" s="1092"/>
    </row>
    <row r="30" spans="1:37" x14ac:dyDescent="0.2">
      <c r="A30" s="455" t="s">
        <v>81</v>
      </c>
      <c r="B30" s="2" t="s">
        <v>78</v>
      </c>
      <c r="C30" s="3" t="s">
        <v>80</v>
      </c>
      <c r="D30" s="201">
        <v>5</v>
      </c>
      <c r="E30" s="112">
        <v>7.5</v>
      </c>
      <c r="F30" s="456">
        <f t="shared" si="0"/>
        <v>6.25</v>
      </c>
      <c r="G30" s="114">
        <v>40</v>
      </c>
      <c r="H30" s="8">
        <v>50</v>
      </c>
      <c r="I30" s="442">
        <f t="shared" si="1"/>
        <v>45</v>
      </c>
      <c r="J30" s="457">
        <v>14</v>
      </c>
      <c r="K30" s="309">
        <v>22</v>
      </c>
      <c r="L30" s="458">
        <f t="shared" si="2"/>
        <v>18</v>
      </c>
      <c r="M30" s="443">
        <v>1.0549999999999999</v>
      </c>
      <c r="N30" s="206">
        <v>1.075</v>
      </c>
      <c r="O30" s="459">
        <f t="shared" si="3"/>
        <v>1.0649999999999999</v>
      </c>
      <c r="P30" s="460">
        <f t="shared" si="4"/>
        <v>15.807511737089186</v>
      </c>
      <c r="Q30" s="461">
        <v>1.018</v>
      </c>
      <c r="R30" s="233">
        <v>1.024</v>
      </c>
      <c r="S30" s="462">
        <f t="shared" si="5"/>
        <v>1.0209999999999999</v>
      </c>
      <c r="T30" s="463">
        <f t="shared" si="6"/>
        <v>5.3271302644465948</v>
      </c>
      <c r="U30" s="1134">
        <f t="shared" si="7"/>
        <v>0.66300007534091898</v>
      </c>
      <c r="V30" s="464">
        <f t="shared" si="8"/>
        <v>0.69230769230769296</v>
      </c>
      <c r="W30" s="465">
        <f t="shared" si="9"/>
        <v>0.64744998446311464</v>
      </c>
      <c r="X30" s="1134">
        <f t="shared" si="10"/>
        <v>0.5431296617192809</v>
      </c>
      <c r="Y30" s="63">
        <v>2015</v>
      </c>
      <c r="Z30" s="466">
        <f t="shared" si="11"/>
        <v>1.0289552</v>
      </c>
      <c r="AA30" s="434">
        <f t="shared" si="12"/>
        <v>7.2219832347003745</v>
      </c>
      <c r="AB30" s="467">
        <f t="shared" si="13"/>
        <v>6.2309754173594341</v>
      </c>
      <c r="AC30" s="468">
        <f t="shared" si="14"/>
        <v>1.5541249930927801</v>
      </c>
      <c r="AD30" s="469">
        <f t="shared" si="15"/>
        <v>8.4473248758963457</v>
      </c>
      <c r="AE30" s="260">
        <f t="shared" si="16"/>
        <v>2.1428571428571521</v>
      </c>
      <c r="AF30" s="1049">
        <f t="shared" si="17"/>
        <v>44.07443682664055</v>
      </c>
      <c r="AG30" s="1094"/>
      <c r="AH30" s="1095"/>
      <c r="AI30" s="1096"/>
      <c r="AJ30" s="1092"/>
      <c r="AK30" s="1092"/>
    </row>
    <row r="31" spans="1:37" x14ac:dyDescent="0.2">
      <c r="A31" s="2" t="s">
        <v>82</v>
      </c>
      <c r="B31" s="2" t="s">
        <v>17</v>
      </c>
      <c r="C31" s="3" t="s">
        <v>83</v>
      </c>
      <c r="D31" s="49">
        <v>4.5</v>
      </c>
      <c r="E31" s="5">
        <v>5.5</v>
      </c>
      <c r="F31" s="471">
        <f t="shared" si="0"/>
        <v>5</v>
      </c>
      <c r="G31" s="172">
        <v>30</v>
      </c>
      <c r="H31" s="427">
        <v>45</v>
      </c>
      <c r="I31" s="9">
        <f t="shared" si="1"/>
        <v>37.5</v>
      </c>
      <c r="J31" s="52">
        <v>10</v>
      </c>
      <c r="K31" s="117">
        <v>14</v>
      </c>
      <c r="L31" s="34">
        <f t="shared" si="2"/>
        <v>12</v>
      </c>
      <c r="M31" s="35">
        <v>1.048</v>
      </c>
      <c r="N31" s="15">
        <v>1.054</v>
      </c>
      <c r="O31" s="36">
        <f t="shared" si="3"/>
        <v>1.0510000000000002</v>
      </c>
      <c r="P31" s="37">
        <f t="shared" si="4"/>
        <v>12.568030447193195</v>
      </c>
      <c r="Q31" s="192">
        <v>1.0109999999999999</v>
      </c>
      <c r="R31" s="17">
        <v>1.014</v>
      </c>
      <c r="S31" s="59">
        <f t="shared" si="5"/>
        <v>1.0125</v>
      </c>
      <c r="T31" s="60">
        <f t="shared" si="6"/>
        <v>3.1975308641975175</v>
      </c>
      <c r="U31" s="1135">
        <f t="shared" si="7"/>
        <v>0.74558218349068217</v>
      </c>
      <c r="V31" s="472">
        <f t="shared" si="8"/>
        <v>0.73529411764705654</v>
      </c>
      <c r="W31" s="473">
        <f t="shared" si="9"/>
        <v>0.74837326563466688</v>
      </c>
      <c r="X31" s="1135">
        <f t="shared" si="10"/>
        <v>0.61078092471556689</v>
      </c>
      <c r="Y31" s="63">
        <v>2015</v>
      </c>
      <c r="Z31" s="474">
        <f t="shared" si="11"/>
        <v>1.0194608000000001</v>
      </c>
      <c r="AA31" s="474">
        <f t="shared" si="12"/>
        <v>4.8917171888031366</v>
      </c>
      <c r="AB31" s="475">
        <f t="shared" si="13"/>
        <v>7.6660196312729152</v>
      </c>
      <c r="AC31" s="476">
        <f t="shared" si="14"/>
        <v>1.9269505878483872</v>
      </c>
      <c r="AD31" s="28">
        <f t="shared" si="15"/>
        <v>11.727799227799277</v>
      </c>
      <c r="AE31" s="200">
        <f t="shared" si="16"/>
        <v>3.0000000000000107</v>
      </c>
      <c r="AF31" s="1024">
        <f t="shared" si="17"/>
        <v>37.037037037037038</v>
      </c>
      <c r="AG31" s="1094"/>
      <c r="AH31" s="1095"/>
      <c r="AI31" s="1096"/>
      <c r="AJ31" s="1092"/>
      <c r="AK31" s="1092"/>
    </row>
    <row r="32" spans="1:37" x14ac:dyDescent="0.2">
      <c r="A32" s="455" t="s">
        <v>84</v>
      </c>
      <c r="B32" s="2" t="s">
        <v>85</v>
      </c>
      <c r="C32" s="3" t="s">
        <v>86</v>
      </c>
      <c r="D32" s="132">
        <v>4</v>
      </c>
      <c r="E32" s="5">
        <v>5.5</v>
      </c>
      <c r="F32" s="132">
        <f t="shared" si="0"/>
        <v>4.75</v>
      </c>
      <c r="G32" s="477">
        <v>2</v>
      </c>
      <c r="H32" s="136">
        <v>8</v>
      </c>
      <c r="I32" s="136">
        <f t="shared" si="1"/>
        <v>5</v>
      </c>
      <c r="J32" s="136">
        <v>2</v>
      </c>
      <c r="K32" s="266">
        <v>7</v>
      </c>
      <c r="L32" s="247">
        <f t="shared" si="2"/>
        <v>4.5</v>
      </c>
      <c r="M32" s="478">
        <v>1.0389999999999999</v>
      </c>
      <c r="N32" s="384">
        <v>1.048</v>
      </c>
      <c r="O32" s="479">
        <f t="shared" si="3"/>
        <v>1.0434999999999999</v>
      </c>
      <c r="P32" s="480">
        <f t="shared" si="4"/>
        <v>10.796837565884005</v>
      </c>
      <c r="Q32" s="81">
        <v>1.016</v>
      </c>
      <c r="R32" s="163">
        <v>1.002</v>
      </c>
      <c r="S32" s="268">
        <v>1.008</v>
      </c>
      <c r="T32" s="481">
        <f t="shared" si="6"/>
        <v>2.0555555555555429</v>
      </c>
      <c r="U32" s="1136">
        <f t="shared" si="7"/>
        <v>0.80961503375296529</v>
      </c>
      <c r="V32" s="482">
        <f t="shared" si="8"/>
        <v>0.11494252873563252</v>
      </c>
      <c r="W32" s="168">
        <f t="shared" si="9"/>
        <v>0.1243471829339582</v>
      </c>
      <c r="X32" s="1136">
        <f t="shared" si="10"/>
        <v>0.66323663565042923</v>
      </c>
      <c r="Y32" s="63">
        <v>2015</v>
      </c>
      <c r="Z32" s="483">
        <f t="shared" si="11"/>
        <v>1.0144184000000001</v>
      </c>
      <c r="AA32" s="484">
        <f t="shared" si="12"/>
        <v>3.635979343022929</v>
      </c>
      <c r="AB32" s="485">
        <f t="shared" si="13"/>
        <v>1.3751453262776332</v>
      </c>
      <c r="AC32" s="486">
        <f t="shared" si="14"/>
        <v>0.34677911557454233</v>
      </c>
      <c r="AD32" s="485">
        <f t="shared" si="15"/>
        <v>2.4324324324324476</v>
      </c>
      <c r="AE32" s="487">
        <f t="shared" si="16"/>
        <v>0.62499999999999944</v>
      </c>
      <c r="AF32" s="1050">
        <f t="shared" si="17"/>
        <v>4.9603174603174605</v>
      </c>
      <c r="AG32" s="1094"/>
      <c r="AH32" s="1095"/>
      <c r="AI32" s="1096"/>
      <c r="AJ32" s="1092"/>
      <c r="AK32" s="1092"/>
    </row>
    <row r="33" spans="1:37" x14ac:dyDescent="0.2">
      <c r="A33" s="2" t="s">
        <v>87</v>
      </c>
      <c r="B33" s="2" t="s">
        <v>27</v>
      </c>
      <c r="C33" s="3" t="s">
        <v>88</v>
      </c>
      <c r="D33" s="130">
        <v>4.2</v>
      </c>
      <c r="E33" s="488">
        <v>5.6</v>
      </c>
      <c r="F33" s="6">
        <f t="shared" si="0"/>
        <v>4.9000000000000004</v>
      </c>
      <c r="G33" s="133">
        <v>8</v>
      </c>
      <c r="H33" s="489">
        <v>20</v>
      </c>
      <c r="I33" s="490">
        <f t="shared" si="1"/>
        <v>14</v>
      </c>
      <c r="J33" s="491">
        <v>2.5</v>
      </c>
      <c r="K33" s="492">
        <v>5</v>
      </c>
      <c r="L33" s="493">
        <f t="shared" si="2"/>
        <v>3.75</v>
      </c>
      <c r="M33" s="248">
        <v>1.042</v>
      </c>
      <c r="N33" s="248">
        <v>1.0549999999999999</v>
      </c>
      <c r="O33" s="494">
        <f t="shared" si="3"/>
        <v>1.0485</v>
      </c>
      <c r="P33" s="495">
        <f t="shared" si="4"/>
        <v>11.98044825941821</v>
      </c>
      <c r="Q33" s="248">
        <v>1.006</v>
      </c>
      <c r="R33" s="385">
        <v>1.012</v>
      </c>
      <c r="S33" s="431">
        <f t="shared" ref="S33:S105" si="18">AVERAGE(Q33:R33)</f>
        <v>1.0089999999999999</v>
      </c>
      <c r="T33" s="432">
        <f t="shared" si="6"/>
        <v>2.3102081268582424</v>
      </c>
      <c r="U33" s="1137">
        <f t="shared" si="7"/>
        <v>0.80716847342985565</v>
      </c>
      <c r="V33" s="147">
        <f t="shared" si="8"/>
        <v>0.28865979381443307</v>
      </c>
      <c r="W33" s="496">
        <f t="shared" si="9"/>
        <v>0.31157185642953683</v>
      </c>
      <c r="X33" s="1137">
        <f t="shared" si="10"/>
        <v>0.66123241343373773</v>
      </c>
      <c r="Y33" s="22">
        <v>2015</v>
      </c>
      <c r="Z33" s="389">
        <f t="shared" si="11"/>
        <v>1.0161416000000001</v>
      </c>
      <c r="AA33" s="389">
        <f t="shared" si="12"/>
        <v>4.0585875428250846</v>
      </c>
      <c r="AB33" s="497">
        <f t="shared" si="13"/>
        <v>3.4494759204466829</v>
      </c>
      <c r="AC33" s="498">
        <f t="shared" si="14"/>
        <v>0.86732418099816144</v>
      </c>
      <c r="AD33" s="499">
        <f t="shared" si="15"/>
        <v>6.0600600600601471</v>
      </c>
      <c r="AE33" s="500">
        <f t="shared" si="16"/>
        <v>1.5555555555555733</v>
      </c>
      <c r="AF33" s="1051">
        <f t="shared" si="17"/>
        <v>13.875123885034689</v>
      </c>
      <c r="AG33" s="1094"/>
      <c r="AH33" s="1095"/>
      <c r="AI33" s="1096"/>
      <c r="AJ33" s="1092"/>
      <c r="AK33" s="1092"/>
    </row>
    <row r="34" spans="1:37" x14ac:dyDescent="0.2">
      <c r="A34" s="2" t="s">
        <v>89</v>
      </c>
      <c r="B34" s="2" t="s">
        <v>90</v>
      </c>
      <c r="C34" s="3" t="s">
        <v>91</v>
      </c>
      <c r="D34" s="502">
        <v>4.4000000000000004</v>
      </c>
      <c r="E34" s="503">
        <v>5.8</v>
      </c>
      <c r="F34" s="4">
        <f t="shared" si="0"/>
        <v>5.0999999999999996</v>
      </c>
      <c r="G34" s="94">
        <v>20</v>
      </c>
      <c r="H34" s="263">
        <v>35</v>
      </c>
      <c r="I34" s="264">
        <f t="shared" si="1"/>
        <v>27.5</v>
      </c>
      <c r="J34" s="52">
        <v>10</v>
      </c>
      <c r="K34" s="383">
        <v>16</v>
      </c>
      <c r="L34" s="227">
        <f t="shared" si="2"/>
        <v>13</v>
      </c>
      <c r="M34" s="13">
        <v>1.044</v>
      </c>
      <c r="N34" s="55">
        <v>1.06</v>
      </c>
      <c r="O34" s="504">
        <f t="shared" si="3"/>
        <v>1.052</v>
      </c>
      <c r="P34" s="505">
        <f t="shared" si="4"/>
        <v>12.802281368821298</v>
      </c>
      <c r="Q34" s="506">
        <v>1.0129999999999999</v>
      </c>
      <c r="R34" s="507">
        <v>1.0169999999999999</v>
      </c>
      <c r="S34" s="192">
        <f t="shared" si="18"/>
        <v>1.0149999999999999</v>
      </c>
      <c r="T34" s="193">
        <f t="shared" si="6"/>
        <v>3.8275862068965409</v>
      </c>
      <c r="U34" s="1138">
        <f t="shared" si="7"/>
        <v>0.70102311481621926</v>
      </c>
      <c r="V34" s="508">
        <f t="shared" si="8"/>
        <v>0.52884615384615341</v>
      </c>
      <c r="W34" s="509">
        <f t="shared" si="9"/>
        <v>0.51468818742670919</v>
      </c>
      <c r="X34" s="1138">
        <f t="shared" si="10"/>
        <v>0.5742781356574469</v>
      </c>
      <c r="Y34" s="22">
        <v>2015</v>
      </c>
      <c r="Z34" s="510">
        <f t="shared" si="11"/>
        <v>1.0216896</v>
      </c>
      <c r="AA34" s="511">
        <f t="shared" si="12"/>
        <v>5.4502110921725375</v>
      </c>
      <c r="AB34" s="415">
        <f t="shared" si="13"/>
        <v>5.0456761279383917</v>
      </c>
      <c r="AC34" s="512">
        <f t="shared" si="14"/>
        <v>1.267888757745649</v>
      </c>
      <c r="AD34" s="513">
        <f t="shared" si="15"/>
        <v>7.1846846846847052</v>
      </c>
      <c r="AE34" s="419">
        <f t="shared" si="16"/>
        <v>1.8333333333333452</v>
      </c>
      <c r="AF34" s="1052">
        <f t="shared" si="17"/>
        <v>27.093596059113302</v>
      </c>
      <c r="AG34" s="1094"/>
      <c r="AH34" s="1095"/>
      <c r="AI34" s="1096"/>
      <c r="AJ34" s="1092"/>
      <c r="AK34" s="1092"/>
    </row>
    <row r="35" spans="1:37" x14ac:dyDescent="0.2">
      <c r="A35" s="2" t="s">
        <v>92</v>
      </c>
      <c r="B35" s="2" t="s">
        <v>90</v>
      </c>
      <c r="C35" s="3" t="s">
        <v>93</v>
      </c>
      <c r="D35" s="502">
        <v>4.4000000000000004</v>
      </c>
      <c r="E35" s="503">
        <v>5.8</v>
      </c>
      <c r="F35" s="4">
        <f t="shared" si="0"/>
        <v>5.0999999999999996</v>
      </c>
      <c r="G35" s="396">
        <v>18</v>
      </c>
      <c r="H35" s="515">
        <v>34</v>
      </c>
      <c r="I35" s="516">
        <f t="shared" si="1"/>
        <v>26</v>
      </c>
      <c r="J35" s="457">
        <v>14</v>
      </c>
      <c r="K35" s="98">
        <v>35</v>
      </c>
      <c r="L35" s="517">
        <f t="shared" si="2"/>
        <v>24.5</v>
      </c>
      <c r="M35" s="13">
        <v>1.044</v>
      </c>
      <c r="N35" s="55">
        <v>1.06</v>
      </c>
      <c r="O35" s="504">
        <f t="shared" si="3"/>
        <v>1.052</v>
      </c>
      <c r="P35" s="505">
        <f t="shared" si="4"/>
        <v>12.802281368821298</v>
      </c>
      <c r="Q35" s="506">
        <v>1.0129999999999999</v>
      </c>
      <c r="R35" s="507">
        <v>1.0169999999999999</v>
      </c>
      <c r="S35" s="192">
        <f t="shared" si="18"/>
        <v>1.0149999999999999</v>
      </c>
      <c r="T35" s="193">
        <f t="shared" si="6"/>
        <v>3.8275862068965409</v>
      </c>
      <c r="U35" s="1138">
        <f t="shared" si="7"/>
        <v>0.70102311481621926</v>
      </c>
      <c r="V35" s="518">
        <f t="shared" si="8"/>
        <v>0.49999999999999961</v>
      </c>
      <c r="W35" s="519">
        <f t="shared" si="9"/>
        <v>0.48661428629434322</v>
      </c>
      <c r="X35" s="1138">
        <f t="shared" si="10"/>
        <v>0.5742781356574469</v>
      </c>
      <c r="Y35" s="22">
        <v>2015</v>
      </c>
      <c r="Z35" s="510">
        <f t="shared" si="11"/>
        <v>1.0216896</v>
      </c>
      <c r="AA35" s="511">
        <f t="shared" si="12"/>
        <v>5.4502110921725375</v>
      </c>
      <c r="AB35" s="110">
        <f t="shared" si="13"/>
        <v>4.7704574300508424</v>
      </c>
      <c r="AC35" s="520">
        <f t="shared" si="14"/>
        <v>1.1987311891413408</v>
      </c>
      <c r="AD35" s="521">
        <f t="shared" si="15"/>
        <v>6.7927927927928122</v>
      </c>
      <c r="AE35" s="522">
        <f t="shared" si="16"/>
        <v>1.7333333333333447</v>
      </c>
      <c r="AF35" s="1053">
        <f t="shared" si="17"/>
        <v>25.615763546798032</v>
      </c>
      <c r="AG35" s="1094"/>
      <c r="AH35" s="1095"/>
      <c r="AI35" s="1096"/>
      <c r="AJ35" s="1092"/>
      <c r="AK35" s="1092"/>
    </row>
    <row r="36" spans="1:37" x14ac:dyDescent="0.2">
      <c r="A36" s="2" t="s">
        <v>94</v>
      </c>
      <c r="B36" s="2" t="s">
        <v>90</v>
      </c>
      <c r="C36" s="3" t="s">
        <v>95</v>
      </c>
      <c r="D36" s="523">
        <v>3</v>
      </c>
      <c r="E36" s="524">
        <v>4.0999999999999996</v>
      </c>
      <c r="F36" s="525">
        <f t="shared" si="0"/>
        <v>3.55</v>
      </c>
      <c r="G36" s="94">
        <v>20</v>
      </c>
      <c r="H36" s="263">
        <v>35</v>
      </c>
      <c r="I36" s="264">
        <f t="shared" si="1"/>
        <v>27.5</v>
      </c>
      <c r="J36" s="245">
        <v>3</v>
      </c>
      <c r="K36" s="246">
        <v>6</v>
      </c>
      <c r="L36" s="247">
        <f t="shared" si="2"/>
        <v>4.5</v>
      </c>
      <c r="M36" s="159">
        <v>1.028</v>
      </c>
      <c r="N36" s="526">
        <v>1.044</v>
      </c>
      <c r="O36" s="527">
        <f t="shared" si="3"/>
        <v>1.036</v>
      </c>
      <c r="P36" s="528">
        <f t="shared" si="4"/>
        <v>9</v>
      </c>
      <c r="Q36" s="17">
        <v>1.008</v>
      </c>
      <c r="R36" s="17">
        <v>1.014</v>
      </c>
      <c r="S36" s="18">
        <f t="shared" si="18"/>
        <v>1.0110000000000001</v>
      </c>
      <c r="T36" s="19">
        <f t="shared" si="6"/>
        <v>2.8180019782394083</v>
      </c>
      <c r="U36" s="1139">
        <f t="shared" si="7"/>
        <v>0.68688866908451018</v>
      </c>
      <c r="V36" s="177">
        <f t="shared" si="8"/>
        <v>0.76388888888888828</v>
      </c>
      <c r="W36" s="464">
        <f t="shared" si="9"/>
        <v>0.73264134690463556</v>
      </c>
      <c r="X36" s="1139">
        <f t="shared" si="10"/>
        <v>0.56269919771403076</v>
      </c>
      <c r="Y36" s="22">
        <v>2015</v>
      </c>
      <c r="Z36" s="403">
        <f t="shared" si="11"/>
        <v>1.0155200000000002</v>
      </c>
      <c r="AA36" s="435">
        <f t="shared" si="12"/>
        <v>3.9357072205737236</v>
      </c>
      <c r="AB36" s="529">
        <f t="shared" si="13"/>
        <v>6.9873083689368585</v>
      </c>
      <c r="AC36" s="530">
        <f t="shared" si="14"/>
        <v>1.7719072164948224</v>
      </c>
      <c r="AD36" s="198">
        <f t="shared" si="15"/>
        <v>9.7586872586871145</v>
      </c>
      <c r="AE36" s="199">
        <f t="shared" si="16"/>
        <v>2.4999999999999725</v>
      </c>
      <c r="AF36" s="1054">
        <f t="shared" si="17"/>
        <v>27.200791295746782</v>
      </c>
      <c r="AG36" s="1094"/>
      <c r="AH36" s="1095"/>
      <c r="AI36" s="1096"/>
      <c r="AJ36" s="1092"/>
      <c r="AK36" s="1092"/>
    </row>
    <row r="37" spans="1:37" x14ac:dyDescent="0.2">
      <c r="A37" s="2" t="s">
        <v>96</v>
      </c>
      <c r="B37" s="2" t="s">
        <v>90</v>
      </c>
      <c r="C37" s="3" t="s">
        <v>97</v>
      </c>
      <c r="D37" s="130">
        <v>4.2</v>
      </c>
      <c r="E37" s="503">
        <v>5.8</v>
      </c>
      <c r="F37" s="471">
        <f t="shared" si="0"/>
        <v>5</v>
      </c>
      <c r="G37" s="172">
        <v>30</v>
      </c>
      <c r="H37" s="427">
        <v>45</v>
      </c>
      <c r="I37" s="9">
        <f t="shared" si="1"/>
        <v>37.5</v>
      </c>
      <c r="J37" s="532">
        <v>3.5</v>
      </c>
      <c r="K37" s="246">
        <v>6</v>
      </c>
      <c r="L37" s="533">
        <f t="shared" si="2"/>
        <v>4.75</v>
      </c>
      <c r="M37" s="13">
        <v>1.044</v>
      </c>
      <c r="N37" s="55">
        <v>1.06</v>
      </c>
      <c r="O37" s="504">
        <f t="shared" si="3"/>
        <v>1.052</v>
      </c>
      <c r="P37" s="505">
        <f t="shared" si="4"/>
        <v>12.802281368821298</v>
      </c>
      <c r="Q37" s="506">
        <v>1.0129999999999999</v>
      </c>
      <c r="R37" s="507">
        <v>1.0169999999999999</v>
      </c>
      <c r="S37" s="192">
        <f t="shared" si="18"/>
        <v>1.0149999999999999</v>
      </c>
      <c r="T37" s="193">
        <f t="shared" si="6"/>
        <v>3.8275862068965409</v>
      </c>
      <c r="U37" s="1138">
        <f t="shared" si="7"/>
        <v>0.70102311481621926</v>
      </c>
      <c r="V37" s="434">
        <f t="shared" si="8"/>
        <v>0.72115384615384559</v>
      </c>
      <c r="W37" s="449">
        <f t="shared" si="9"/>
        <v>0.70184752830914887</v>
      </c>
      <c r="X37" s="1138">
        <f t="shared" si="10"/>
        <v>0.5742781356574469</v>
      </c>
      <c r="Y37" s="22">
        <v>2015</v>
      </c>
      <c r="Z37" s="510">
        <f t="shared" si="11"/>
        <v>1.0216896</v>
      </c>
      <c r="AA37" s="511">
        <f t="shared" si="12"/>
        <v>5.4502110921725375</v>
      </c>
      <c r="AB37" s="534">
        <f t="shared" si="13"/>
        <v>6.8804674471887157</v>
      </c>
      <c r="AC37" s="535">
        <f t="shared" si="14"/>
        <v>1.7289392151077032</v>
      </c>
      <c r="AD37" s="198">
        <f t="shared" si="15"/>
        <v>9.7972972972973249</v>
      </c>
      <c r="AE37" s="199">
        <f t="shared" si="16"/>
        <v>2.5000000000000164</v>
      </c>
      <c r="AF37" s="1032">
        <f t="shared" si="17"/>
        <v>36.945812807881779</v>
      </c>
      <c r="AG37" s="1094" t="s">
        <v>285</v>
      </c>
      <c r="AH37" s="1095" t="s">
        <v>280</v>
      </c>
      <c r="AI37" s="1096" t="s">
        <v>275</v>
      </c>
      <c r="AJ37" s="1100" t="s">
        <v>313</v>
      </c>
      <c r="AK37" s="1" t="s">
        <v>314</v>
      </c>
    </row>
    <row r="38" spans="1:37" x14ac:dyDescent="0.2">
      <c r="A38" s="2" t="s">
        <v>98</v>
      </c>
      <c r="B38" s="2" t="s">
        <v>74</v>
      </c>
      <c r="C38" s="3" t="s">
        <v>99</v>
      </c>
      <c r="D38" s="523">
        <v>3</v>
      </c>
      <c r="E38" s="365">
        <v>3.8</v>
      </c>
      <c r="F38" s="536">
        <f t="shared" si="0"/>
        <v>3.4</v>
      </c>
      <c r="G38" s="176">
        <v>10</v>
      </c>
      <c r="H38" s="323">
        <v>25</v>
      </c>
      <c r="I38" s="537">
        <f t="shared" si="1"/>
        <v>17.5</v>
      </c>
      <c r="J38" s="9">
        <v>12</v>
      </c>
      <c r="K38" s="538">
        <v>25</v>
      </c>
      <c r="L38" s="539">
        <f t="shared" si="2"/>
        <v>18.5</v>
      </c>
      <c r="M38" s="540">
        <v>1.03</v>
      </c>
      <c r="N38" s="541">
        <v>1.038</v>
      </c>
      <c r="O38" s="161">
        <f t="shared" si="3"/>
        <v>1.034</v>
      </c>
      <c r="P38" s="162">
        <f t="shared" si="4"/>
        <v>8.5164410058027045</v>
      </c>
      <c r="Q38" s="17">
        <v>1.008</v>
      </c>
      <c r="R38" s="251">
        <v>1.0129999999999999</v>
      </c>
      <c r="S38" s="36">
        <f t="shared" si="18"/>
        <v>1.0105</v>
      </c>
      <c r="T38" s="252">
        <f t="shared" si="6"/>
        <v>2.6912419594260086</v>
      </c>
      <c r="U38" s="1140">
        <f t="shared" si="7"/>
        <v>0.68399452804377769</v>
      </c>
      <c r="V38" s="105">
        <f t="shared" si="8"/>
        <v>0.51470588235294079</v>
      </c>
      <c r="W38" s="351">
        <f t="shared" si="9"/>
        <v>0.49216175740542017</v>
      </c>
      <c r="X38" s="1140">
        <f t="shared" si="10"/>
        <v>0.56032831737346267</v>
      </c>
      <c r="Y38" s="22">
        <v>2015</v>
      </c>
      <c r="Z38" s="542">
        <f t="shared" si="11"/>
        <v>1.0147488</v>
      </c>
      <c r="AA38" s="543">
        <f t="shared" si="12"/>
        <v>3.7444379470109155</v>
      </c>
      <c r="AB38" s="418">
        <f t="shared" si="13"/>
        <v>4.6735986141711283</v>
      </c>
      <c r="AC38" s="544">
        <f t="shared" si="14"/>
        <v>1.1865372098068991</v>
      </c>
      <c r="AD38" s="545">
        <f t="shared" si="15"/>
        <v>6.5025740025740459</v>
      </c>
      <c r="AE38" s="318">
        <f t="shared" si="16"/>
        <v>1.6666666666666741</v>
      </c>
      <c r="AF38" s="1055">
        <f t="shared" si="17"/>
        <v>17.318159327065811</v>
      </c>
      <c r="AG38" s="1094"/>
      <c r="AH38" s="1095"/>
      <c r="AI38" s="1096"/>
      <c r="AJ38" s="1092"/>
      <c r="AK38" s="1092"/>
    </row>
    <row r="39" spans="1:37" x14ac:dyDescent="0.2">
      <c r="A39" s="2" t="s">
        <v>100</v>
      </c>
      <c r="B39" s="2" t="s">
        <v>47</v>
      </c>
      <c r="C39" s="3" t="s">
        <v>101</v>
      </c>
      <c r="D39" s="546">
        <v>7</v>
      </c>
      <c r="E39" s="221">
        <v>10</v>
      </c>
      <c r="F39" s="355">
        <f t="shared" si="0"/>
        <v>8.5</v>
      </c>
      <c r="G39" s="547">
        <v>16</v>
      </c>
      <c r="H39" s="548">
        <v>26</v>
      </c>
      <c r="I39" s="549">
        <f t="shared" si="1"/>
        <v>21</v>
      </c>
      <c r="J39" s="116">
        <v>6</v>
      </c>
      <c r="K39" s="538">
        <v>25</v>
      </c>
      <c r="L39" s="550">
        <f t="shared" si="2"/>
        <v>15.5</v>
      </c>
      <c r="M39" s="551">
        <v>1.0720000000000001</v>
      </c>
      <c r="N39" s="552">
        <v>1.1120000000000001</v>
      </c>
      <c r="O39" s="553">
        <f t="shared" si="3"/>
        <v>1.0920000000000001</v>
      </c>
      <c r="P39" s="554">
        <f t="shared" si="4"/>
        <v>21.820512820512846</v>
      </c>
      <c r="Q39" s="81">
        <v>1.016</v>
      </c>
      <c r="R39" s="233">
        <v>1.024</v>
      </c>
      <c r="S39" s="289">
        <f t="shared" si="18"/>
        <v>1.02</v>
      </c>
      <c r="T39" s="290">
        <f t="shared" si="6"/>
        <v>5.0784313725490335</v>
      </c>
      <c r="U39" s="1141">
        <f t="shared" si="7"/>
        <v>0.76726342710997408</v>
      </c>
      <c r="V39" s="555">
        <f t="shared" si="8"/>
        <v>0.22826086956521718</v>
      </c>
      <c r="W39" s="556">
        <f t="shared" si="9"/>
        <v>0.23727007154925286</v>
      </c>
      <c r="X39" s="1141">
        <f t="shared" si="10"/>
        <v>0.62854219948849077</v>
      </c>
      <c r="Y39" s="22">
        <v>2015</v>
      </c>
      <c r="Z39" s="557">
        <f t="shared" si="11"/>
        <v>1.0330176000000002</v>
      </c>
      <c r="AA39" s="558">
        <f t="shared" si="12"/>
        <v>8.1053996983408911</v>
      </c>
      <c r="AB39" s="559">
        <f>($I39/((0.1808 * $P39) + (0.8192 * $T39)))</f>
        <v>2.5908654454509539</v>
      </c>
      <c r="AC39" s="560">
        <f t="shared" si="14"/>
        <v>0.63602442333785236</v>
      </c>
      <c r="AD39" s="501">
        <f t="shared" si="15"/>
        <v>4.1351351351351235</v>
      </c>
      <c r="AE39" s="561">
        <f t="shared" si="16"/>
        <v>1.0499999999999992</v>
      </c>
      <c r="AF39" s="1056">
        <f t="shared" si="17"/>
        <v>20.588235294117645</v>
      </c>
      <c r="AG39" s="1094" t="s">
        <v>285</v>
      </c>
      <c r="AH39" s="1095" t="s">
        <v>280</v>
      </c>
      <c r="AI39" s="1096" t="s">
        <v>278</v>
      </c>
      <c r="AJ39" s="1100" t="s">
        <v>321</v>
      </c>
      <c r="AK39" s="1100" t="s">
        <v>322</v>
      </c>
    </row>
    <row r="40" spans="1:37" ht="17" x14ac:dyDescent="0.2">
      <c r="A40" s="2" t="s">
        <v>102</v>
      </c>
      <c r="B40" s="2" t="s">
        <v>20</v>
      </c>
      <c r="C40" s="3" t="s">
        <v>103</v>
      </c>
      <c r="D40" s="331">
        <v>7.5</v>
      </c>
      <c r="E40" s="221">
        <v>10</v>
      </c>
      <c r="F40" s="562">
        <f t="shared" si="0"/>
        <v>8.75</v>
      </c>
      <c r="G40" s="186">
        <v>60</v>
      </c>
      <c r="H40" s="186">
        <v>120</v>
      </c>
      <c r="I40" s="186">
        <f t="shared" si="1"/>
        <v>90</v>
      </c>
      <c r="J40" s="116">
        <v>6</v>
      </c>
      <c r="K40" s="117">
        <v>14</v>
      </c>
      <c r="L40" s="118">
        <f t="shared" si="2"/>
        <v>10</v>
      </c>
      <c r="M40" s="563">
        <v>1.0649999999999999</v>
      </c>
      <c r="N40" s="358">
        <v>1.085</v>
      </c>
      <c r="O40" s="287">
        <f t="shared" si="3"/>
        <v>1.075</v>
      </c>
      <c r="P40" s="288">
        <f t="shared" si="4"/>
        <v>18.069767441860449</v>
      </c>
      <c r="Q40" s="17">
        <v>1.008</v>
      </c>
      <c r="R40" s="191">
        <v>1.018</v>
      </c>
      <c r="S40" s="100">
        <f t="shared" si="18"/>
        <v>1.0129999999999999</v>
      </c>
      <c r="T40" s="101">
        <f t="shared" si="6"/>
        <v>3.323790720631763</v>
      </c>
      <c r="U40" s="1142">
        <f t="shared" si="7"/>
        <v>0.8160579137874312</v>
      </c>
      <c r="V40" s="564">
        <f t="shared" si="8"/>
        <v>1.2000000000000006</v>
      </c>
      <c r="W40" s="564">
        <f t="shared" si="9"/>
        <v>1.3059160458718797</v>
      </c>
      <c r="X40" s="1142">
        <f t="shared" si="10"/>
        <v>0.66851464297466368</v>
      </c>
      <c r="Y40" s="63">
        <v>2015</v>
      </c>
      <c r="Z40" s="565">
        <f t="shared" si="11"/>
        <v>1.0242095999999998</v>
      </c>
      <c r="AA40" s="566">
        <f t="shared" si="12"/>
        <v>5.9898633118299092</v>
      </c>
      <c r="AB40" s="567">
        <f t="shared" ref="AB40:AB105" si="19">(I40/((0.1808 * $P40) + (0.8192 * $T40)))</f>
        <v>15.025384606398458</v>
      </c>
      <c r="AC40" s="568">
        <f t="shared" si="14"/>
        <v>3.7175335404137462</v>
      </c>
      <c r="AD40" s="567">
        <f t="shared" si="15"/>
        <v>27.077517077517271</v>
      </c>
      <c r="AE40" s="567">
        <f t="shared" si="16"/>
        <v>6.9230769230769758</v>
      </c>
      <c r="AF40" s="1057">
        <f t="shared" si="17"/>
        <v>88.84501480750248</v>
      </c>
      <c r="AG40" s="1094" t="s">
        <v>285</v>
      </c>
      <c r="AH40" s="1095" t="s">
        <v>274</v>
      </c>
      <c r="AI40" s="1096" t="s">
        <v>282</v>
      </c>
      <c r="AJ40" s="1092" t="s">
        <v>351</v>
      </c>
      <c r="AK40" s="1092" t="s">
        <v>352</v>
      </c>
    </row>
    <row r="41" spans="1:37" x14ac:dyDescent="0.2">
      <c r="A41" s="2" t="s">
        <v>104</v>
      </c>
      <c r="B41" s="2" t="s">
        <v>105</v>
      </c>
      <c r="C41" s="3" t="s">
        <v>106</v>
      </c>
      <c r="D41" s="220">
        <v>6.3</v>
      </c>
      <c r="E41" s="569">
        <v>7.2</v>
      </c>
      <c r="F41" s="300">
        <f t="shared" si="0"/>
        <v>6.75</v>
      </c>
      <c r="G41" s="94">
        <v>20</v>
      </c>
      <c r="H41" s="570">
        <v>27</v>
      </c>
      <c r="I41" s="571">
        <f t="shared" si="1"/>
        <v>23.5</v>
      </c>
      <c r="J41" s="457">
        <v>14</v>
      </c>
      <c r="K41" s="309">
        <v>22</v>
      </c>
      <c r="L41" s="458">
        <f t="shared" si="2"/>
        <v>18</v>
      </c>
      <c r="M41" s="572">
        <v>1.0640000000000001</v>
      </c>
      <c r="N41" s="573">
        <v>1.0720000000000001</v>
      </c>
      <c r="O41" s="209">
        <f t="shared" si="3"/>
        <v>1.0680000000000001</v>
      </c>
      <c r="P41" s="574">
        <f t="shared" si="4"/>
        <v>16.490636704119851</v>
      </c>
      <c r="Q41" s="506">
        <v>1.0129999999999999</v>
      </c>
      <c r="R41" s="575">
        <v>1.0189999999999999</v>
      </c>
      <c r="S41" s="210">
        <f t="shared" si="18"/>
        <v>1.016</v>
      </c>
      <c r="T41" s="211">
        <f t="shared" si="6"/>
        <v>4.0787401574803255</v>
      </c>
      <c r="U41" s="1112">
        <f t="shared" si="7"/>
        <v>0.75266327003242184</v>
      </c>
      <c r="V41" s="576">
        <f t="shared" si="8"/>
        <v>0.34558823529411736</v>
      </c>
      <c r="W41" s="576">
        <f t="shared" si="9"/>
        <v>0.354182575050219</v>
      </c>
      <c r="X41" s="1112">
        <f t="shared" si="10"/>
        <v>0.61658175081055999</v>
      </c>
      <c r="Y41" s="22">
        <v>2015</v>
      </c>
      <c r="Z41" s="273">
        <f t="shared" si="11"/>
        <v>1.0254015999999999</v>
      </c>
      <c r="AA41" s="273">
        <f t="shared" si="12"/>
        <v>6.3228110531127513</v>
      </c>
      <c r="AB41" s="150">
        <f t="shared" si="19"/>
        <v>3.7167012903905823</v>
      </c>
      <c r="AC41" s="577">
        <f t="shared" si="14"/>
        <v>0.92513857394810095</v>
      </c>
      <c r="AD41" s="578">
        <f t="shared" si="15"/>
        <v>5.7615830115829967</v>
      </c>
      <c r="AE41" s="579">
        <f t="shared" si="16"/>
        <v>1.4687499999999987</v>
      </c>
      <c r="AF41" s="1058">
        <f t="shared" si="17"/>
        <v>23.129921259842519</v>
      </c>
      <c r="AG41" s="1094"/>
      <c r="AH41" s="1095"/>
      <c r="AI41" s="1096"/>
      <c r="AJ41" s="1092"/>
      <c r="AK41" s="1092"/>
    </row>
    <row r="42" spans="1:37" x14ac:dyDescent="0.2">
      <c r="A42" s="2" t="s">
        <v>107</v>
      </c>
      <c r="B42" s="2" t="s">
        <v>108</v>
      </c>
      <c r="C42" s="3" t="s">
        <v>109</v>
      </c>
      <c r="D42" s="4">
        <v>4.3</v>
      </c>
      <c r="E42" s="488">
        <v>5.6</v>
      </c>
      <c r="F42" s="580">
        <f t="shared" si="0"/>
        <v>4.9499999999999993</v>
      </c>
      <c r="G42" s="176">
        <v>10</v>
      </c>
      <c r="H42" s="134">
        <v>18</v>
      </c>
      <c r="I42" s="490">
        <f t="shared" si="1"/>
        <v>14</v>
      </c>
      <c r="J42" s="457">
        <v>14</v>
      </c>
      <c r="K42" s="442">
        <v>23</v>
      </c>
      <c r="L42" s="539">
        <f t="shared" si="2"/>
        <v>18.5</v>
      </c>
      <c r="M42" s="13">
        <v>1.044</v>
      </c>
      <c r="N42" s="581">
        <v>1.056</v>
      </c>
      <c r="O42" s="582">
        <f t="shared" si="3"/>
        <v>1.05</v>
      </c>
      <c r="P42" s="583">
        <f t="shared" si="4"/>
        <v>12.333333333333343</v>
      </c>
      <c r="Q42" s="57">
        <v>1.01</v>
      </c>
      <c r="R42" s="17">
        <v>1.014</v>
      </c>
      <c r="S42" s="348">
        <f t="shared" si="18"/>
        <v>1.012</v>
      </c>
      <c r="T42" s="349">
        <f t="shared" si="6"/>
        <v>3.0711462450592819</v>
      </c>
      <c r="U42" s="1143">
        <f t="shared" si="7"/>
        <v>0.75098814229249089</v>
      </c>
      <c r="V42" s="584">
        <f t="shared" si="8"/>
        <v>0.27999999999999975</v>
      </c>
      <c r="W42" s="585">
        <f t="shared" si="9"/>
        <v>0.2864942080181882</v>
      </c>
      <c r="X42" s="1143">
        <f t="shared" si="10"/>
        <v>0.61520948616600857</v>
      </c>
      <c r="Y42" s="22">
        <v>2015</v>
      </c>
      <c r="Z42" s="413">
        <f t="shared" si="11"/>
        <v>1.0188704</v>
      </c>
      <c r="AA42" s="413">
        <f t="shared" si="12"/>
        <v>4.7457496706192321</v>
      </c>
      <c r="AB42" s="586">
        <f t="shared" si="19"/>
        <v>2.9500081065534287</v>
      </c>
      <c r="AC42" s="587">
        <f t="shared" si="14"/>
        <v>0.7419026623706988</v>
      </c>
      <c r="AD42" s="588">
        <f t="shared" si="15"/>
        <v>4.558558558558568</v>
      </c>
      <c r="AE42" s="589">
        <f t="shared" si="16"/>
        <v>1.1666666666666656</v>
      </c>
      <c r="AF42" s="1059">
        <f t="shared" si="17"/>
        <v>13.83399209486166</v>
      </c>
      <c r="AG42" s="1094"/>
      <c r="AH42" s="1095"/>
      <c r="AI42" s="1096"/>
      <c r="AJ42" s="1092"/>
      <c r="AK42" s="1092"/>
    </row>
    <row r="43" spans="1:37" x14ac:dyDescent="0.2">
      <c r="A43" s="2" t="s">
        <v>110</v>
      </c>
      <c r="B43" s="2" t="s">
        <v>47</v>
      </c>
      <c r="C43" s="3" t="s">
        <v>111</v>
      </c>
      <c r="D43" s="590">
        <v>9</v>
      </c>
      <c r="E43" s="590">
        <v>14</v>
      </c>
      <c r="F43" s="590">
        <f t="shared" si="0"/>
        <v>11.5</v>
      </c>
      <c r="G43" s="7">
        <v>25</v>
      </c>
      <c r="H43" s="263">
        <v>35</v>
      </c>
      <c r="I43" s="282">
        <f t="shared" si="1"/>
        <v>30</v>
      </c>
      <c r="J43" s="97">
        <v>18</v>
      </c>
      <c r="K43" s="284">
        <v>30</v>
      </c>
      <c r="L43" s="591">
        <f t="shared" si="2"/>
        <v>24</v>
      </c>
      <c r="M43" s="592">
        <v>1.0780000000000001</v>
      </c>
      <c r="N43" s="79">
        <v>1.1200000000000001</v>
      </c>
      <c r="O43" s="593">
        <f t="shared" si="3"/>
        <v>1.0990000000000002</v>
      </c>
      <c r="P43" s="594">
        <f t="shared" si="4"/>
        <v>23.331210191082846</v>
      </c>
      <c r="Q43" s="78">
        <v>1.02</v>
      </c>
      <c r="R43" s="595">
        <v>1.0349999999999999</v>
      </c>
      <c r="S43" s="596">
        <f t="shared" si="18"/>
        <v>1.0274999999999999</v>
      </c>
      <c r="T43" s="597">
        <f t="shared" si="6"/>
        <v>6.9318734793187105</v>
      </c>
      <c r="U43" s="1144">
        <f t="shared" si="7"/>
        <v>0.70289267369559505</v>
      </c>
      <c r="V43" s="598">
        <f t="shared" si="8"/>
        <v>0.30303030303030243</v>
      </c>
      <c r="W43" s="149">
        <f t="shared" si="9"/>
        <v>0.29548428226304879</v>
      </c>
      <c r="X43" s="1144">
        <f t="shared" si="10"/>
        <v>0.57580967829143148</v>
      </c>
      <c r="Y43" s="22">
        <v>2015</v>
      </c>
      <c r="Z43" s="599">
        <f t="shared" si="11"/>
        <v>1.0404271999999999</v>
      </c>
      <c r="AA43" s="600">
        <f t="shared" si="12"/>
        <v>9.8968735568056658</v>
      </c>
      <c r="AB43" s="601">
        <f t="shared" si="19"/>
        <v>3.031260309410567</v>
      </c>
      <c r="AC43" s="587">
        <f t="shared" si="14"/>
        <v>0.74207464281474067</v>
      </c>
      <c r="AD43" s="602">
        <f t="shared" si="15"/>
        <v>4.327834327834343</v>
      </c>
      <c r="AE43" s="603">
        <f t="shared" si="16"/>
        <v>1.0909090909090966</v>
      </c>
      <c r="AF43" s="1060">
        <f t="shared" si="17"/>
        <v>29.197080291970806</v>
      </c>
      <c r="AG43" s="1094"/>
      <c r="AH43" s="1095"/>
      <c r="AI43" s="1096"/>
      <c r="AJ43" s="1092"/>
      <c r="AK43" s="1092"/>
    </row>
    <row r="44" spans="1:37" x14ac:dyDescent="0.2">
      <c r="A44" s="2" t="s">
        <v>112</v>
      </c>
      <c r="B44" s="2" t="s">
        <v>79</v>
      </c>
      <c r="C44" s="3" t="s">
        <v>113</v>
      </c>
      <c r="D44" s="69">
        <v>8</v>
      </c>
      <c r="E44" s="70">
        <v>12</v>
      </c>
      <c r="F44" s="71">
        <f t="shared" si="0"/>
        <v>10</v>
      </c>
      <c r="G44" s="204">
        <v>35</v>
      </c>
      <c r="H44" s="115">
        <v>70</v>
      </c>
      <c r="I44" s="604">
        <f t="shared" si="1"/>
        <v>52.5</v>
      </c>
      <c r="J44" s="346">
        <v>8</v>
      </c>
      <c r="K44" s="309">
        <v>22</v>
      </c>
      <c r="L44" s="226">
        <f t="shared" si="2"/>
        <v>15</v>
      </c>
      <c r="M44" s="78">
        <v>1.08</v>
      </c>
      <c r="N44" s="79">
        <v>1.1200000000000001</v>
      </c>
      <c r="O44" s="78">
        <f t="shared" si="3"/>
        <v>1.1000000000000001</v>
      </c>
      <c r="P44" s="80">
        <f t="shared" si="4"/>
        <v>23.545454545454561</v>
      </c>
      <c r="Q44" s="461">
        <v>1.018</v>
      </c>
      <c r="R44" s="82">
        <v>1.03</v>
      </c>
      <c r="S44" s="605">
        <f t="shared" si="18"/>
        <v>1.024</v>
      </c>
      <c r="T44" s="606">
        <f t="shared" si="6"/>
        <v>6.0703125</v>
      </c>
      <c r="U44" s="1145">
        <f t="shared" si="7"/>
        <v>0.74218750000000022</v>
      </c>
      <c r="V44" s="125">
        <f t="shared" si="8"/>
        <v>0.52499999999999958</v>
      </c>
      <c r="W44" s="104">
        <f t="shared" si="9"/>
        <v>0.53255630283054534</v>
      </c>
      <c r="X44" s="1145">
        <f t="shared" si="10"/>
        <v>0.60800000000000021</v>
      </c>
      <c r="Y44" s="63">
        <v>2015</v>
      </c>
      <c r="Z44" s="607">
        <f t="shared" si="11"/>
        <v>1.0377408000000001</v>
      </c>
      <c r="AA44" s="608">
        <f t="shared" si="12"/>
        <v>9.2298181818181853</v>
      </c>
      <c r="AB44" s="454">
        <f t="shared" si="19"/>
        <v>5.6880860452288999</v>
      </c>
      <c r="AC44" s="609">
        <f t="shared" si="14"/>
        <v>1.3910674919450521</v>
      </c>
      <c r="AD44" s="514">
        <f t="shared" si="15"/>
        <v>8.6486486486486491</v>
      </c>
      <c r="AE44" s="415">
        <f t="shared" si="16"/>
        <v>2.1874999999999982</v>
      </c>
      <c r="AF44" s="1061">
        <f t="shared" si="17"/>
        <v>51.26953125</v>
      </c>
      <c r="AG44" s="1094"/>
      <c r="AH44" s="1095"/>
      <c r="AI44" s="1096"/>
      <c r="AJ44" s="1092"/>
      <c r="AK44" s="1092"/>
    </row>
    <row r="45" spans="1:37" ht="17" x14ac:dyDescent="0.2">
      <c r="A45" s="2" t="s">
        <v>114</v>
      </c>
      <c r="B45" s="2" t="s">
        <v>44</v>
      </c>
      <c r="C45" s="3" t="s">
        <v>115</v>
      </c>
      <c r="D45" s="201">
        <v>5</v>
      </c>
      <c r="E45" s="112">
        <v>7.5</v>
      </c>
      <c r="F45" s="456">
        <f t="shared" si="0"/>
        <v>6.25</v>
      </c>
      <c r="G45" s="114">
        <v>40</v>
      </c>
      <c r="H45" s="441">
        <v>60</v>
      </c>
      <c r="I45" s="610">
        <f t="shared" si="1"/>
        <v>50</v>
      </c>
      <c r="J45" s="116">
        <v>6</v>
      </c>
      <c r="K45" s="117">
        <v>14</v>
      </c>
      <c r="L45" s="118">
        <f t="shared" si="2"/>
        <v>10</v>
      </c>
      <c r="M45" s="188">
        <v>1.05</v>
      </c>
      <c r="N45" s="206">
        <v>1.075</v>
      </c>
      <c r="O45" s="207">
        <f t="shared" si="3"/>
        <v>1.0625</v>
      </c>
      <c r="P45" s="208">
        <f t="shared" si="4"/>
        <v>15.235294117647072</v>
      </c>
      <c r="Q45" s="57">
        <v>1.01</v>
      </c>
      <c r="R45" s="191">
        <v>1.018</v>
      </c>
      <c r="S45" s="40">
        <f t="shared" si="18"/>
        <v>1.014</v>
      </c>
      <c r="T45" s="41">
        <f t="shared" si="6"/>
        <v>3.5759368836291969</v>
      </c>
      <c r="U45" s="1129">
        <f t="shared" si="7"/>
        <v>0.76528599605522662</v>
      </c>
      <c r="V45" s="611">
        <f t="shared" si="8"/>
        <v>0.8</v>
      </c>
      <c r="W45" s="612">
        <f t="shared" si="9"/>
        <v>0.82999316306215576</v>
      </c>
      <c r="X45" s="1129">
        <f t="shared" si="10"/>
        <v>0.62692228796844163</v>
      </c>
      <c r="Y45" s="22">
        <v>2015</v>
      </c>
      <c r="Z45" s="484">
        <f t="shared" si="11"/>
        <v>1.0227688000000001</v>
      </c>
      <c r="AA45" s="613">
        <f t="shared" si="12"/>
        <v>5.6839486715396284</v>
      </c>
      <c r="AB45" s="614">
        <f t="shared" si="19"/>
        <v>8.7967015343325308</v>
      </c>
      <c r="AC45" s="615">
        <f t="shared" si="14"/>
        <v>2.1959874916552335</v>
      </c>
      <c r="AD45" s="616">
        <f t="shared" si="15"/>
        <v>13.982349696635389</v>
      </c>
      <c r="AE45" s="617">
        <f t="shared" si="16"/>
        <v>3.5714285714285681</v>
      </c>
      <c r="AF45" s="1062">
        <f t="shared" si="17"/>
        <v>49.30966469428008</v>
      </c>
      <c r="AG45" s="1094" t="s">
        <v>285</v>
      </c>
      <c r="AH45" s="1095" t="s">
        <v>281</v>
      </c>
      <c r="AI45" s="1096" t="s">
        <v>277</v>
      </c>
      <c r="AJ45" s="1100" t="s">
        <v>291</v>
      </c>
      <c r="AK45" s="1092" t="s">
        <v>292</v>
      </c>
    </row>
    <row r="46" spans="1:37" x14ac:dyDescent="0.2">
      <c r="A46" s="2" t="s">
        <v>116</v>
      </c>
      <c r="B46" s="2" t="s">
        <v>74</v>
      </c>
      <c r="C46" s="3" t="s">
        <v>117</v>
      </c>
      <c r="D46" s="132">
        <v>4</v>
      </c>
      <c r="E46" s="30">
        <v>5.4</v>
      </c>
      <c r="F46" s="30">
        <f t="shared" si="0"/>
        <v>4.7</v>
      </c>
      <c r="G46" s="396">
        <v>18</v>
      </c>
      <c r="H46" s="263">
        <v>35</v>
      </c>
      <c r="I46" s="618">
        <f t="shared" si="1"/>
        <v>26.5</v>
      </c>
      <c r="J46" s="619">
        <v>20</v>
      </c>
      <c r="K46" s="284">
        <v>30</v>
      </c>
      <c r="L46" s="620">
        <f t="shared" si="2"/>
        <v>25</v>
      </c>
      <c r="M46" s="139">
        <v>1.04</v>
      </c>
      <c r="N46" s="14">
        <v>1.052</v>
      </c>
      <c r="O46" s="410">
        <f t="shared" si="3"/>
        <v>1.046</v>
      </c>
      <c r="P46" s="411">
        <f t="shared" si="4"/>
        <v>11.390057361376677</v>
      </c>
      <c r="Q46" s="17">
        <v>1.008</v>
      </c>
      <c r="R46" s="17">
        <v>1.014</v>
      </c>
      <c r="S46" s="18">
        <f t="shared" si="18"/>
        <v>1.0110000000000001</v>
      </c>
      <c r="T46" s="19">
        <f t="shared" si="6"/>
        <v>2.8180019782394083</v>
      </c>
      <c r="U46" s="1112">
        <f t="shared" si="7"/>
        <v>0.75259106351868221</v>
      </c>
      <c r="V46" s="621">
        <f t="shared" si="8"/>
        <v>0.57608695652173858</v>
      </c>
      <c r="W46" s="511">
        <f t="shared" si="9"/>
        <v>0.59037190900468373</v>
      </c>
      <c r="X46" s="1112">
        <f t="shared" si="10"/>
        <v>0.61652259923450448</v>
      </c>
      <c r="Y46" s="63">
        <v>2015</v>
      </c>
      <c r="Z46" s="622">
        <f t="shared" si="11"/>
        <v>1.0173280000000002</v>
      </c>
      <c r="AA46" s="623">
        <f t="shared" si="12"/>
        <v>4.3678295915106258</v>
      </c>
      <c r="AB46" s="624">
        <f t="shared" si="19"/>
        <v>6.0670865116866661</v>
      </c>
      <c r="AC46" s="625">
        <f t="shared" si="14"/>
        <v>1.5293167128346981</v>
      </c>
      <c r="AD46" s="298">
        <f t="shared" si="15"/>
        <v>9.4038259038257657</v>
      </c>
      <c r="AE46" s="423">
        <f t="shared" si="16"/>
        <v>2.4090909090908825</v>
      </c>
      <c r="AF46" s="1063">
        <f t="shared" si="17"/>
        <v>26.211671612265082</v>
      </c>
      <c r="AG46" s="1094"/>
      <c r="AH46" s="1095"/>
      <c r="AI46" s="1096"/>
      <c r="AJ46" s="1092"/>
      <c r="AK46" s="1092"/>
    </row>
    <row r="47" spans="1:37" x14ac:dyDescent="0.2">
      <c r="A47" s="2" t="s">
        <v>118</v>
      </c>
      <c r="B47" s="2" t="s">
        <v>119</v>
      </c>
      <c r="C47" s="3" t="s">
        <v>120</v>
      </c>
      <c r="D47" s="627">
        <v>5.8</v>
      </c>
      <c r="E47" s="628">
        <v>6.3</v>
      </c>
      <c r="F47" s="629">
        <f t="shared" si="0"/>
        <v>6.05</v>
      </c>
      <c r="G47" s="396">
        <v>18</v>
      </c>
      <c r="H47" s="323">
        <v>25</v>
      </c>
      <c r="I47" s="397">
        <f t="shared" si="1"/>
        <v>21.5</v>
      </c>
      <c r="J47" s="265">
        <v>4</v>
      </c>
      <c r="K47" s="266">
        <v>7</v>
      </c>
      <c r="L47" s="267">
        <f t="shared" si="2"/>
        <v>5.5</v>
      </c>
      <c r="M47" s="630">
        <v>1.054</v>
      </c>
      <c r="N47" s="631">
        <v>1.0569999999999999</v>
      </c>
      <c r="O47" s="58">
        <f t="shared" si="3"/>
        <v>1.0554999999999999</v>
      </c>
      <c r="P47" s="632">
        <f t="shared" si="4"/>
        <v>13.618664140217874</v>
      </c>
      <c r="Q47" s="57">
        <v>1.01</v>
      </c>
      <c r="R47" s="385">
        <v>1.012</v>
      </c>
      <c r="S47" s="18">
        <f t="shared" si="18"/>
        <v>1.0110000000000001</v>
      </c>
      <c r="T47" s="19">
        <f t="shared" si="6"/>
        <v>2.8180019782394083</v>
      </c>
      <c r="U47" s="1146">
        <f t="shared" si="7"/>
        <v>0.79307794441325241</v>
      </c>
      <c r="V47" s="633">
        <f t="shared" si="8"/>
        <v>0.3873873873873882</v>
      </c>
      <c r="W47" s="634">
        <f t="shared" si="9"/>
        <v>0.41267735399987449</v>
      </c>
      <c r="X47" s="1146">
        <f t="shared" si="10"/>
        <v>0.64968945206333639</v>
      </c>
      <c r="Y47" s="22">
        <v>2015</v>
      </c>
      <c r="Z47" s="351">
        <f t="shared" si="11"/>
        <v>1.0190456000000001</v>
      </c>
      <c r="AA47" s="253">
        <f t="shared" si="12"/>
        <v>4.7707616971251152</v>
      </c>
      <c r="AB47" s="635">
        <f t="shared" si="19"/>
        <v>4.5066178872350733</v>
      </c>
      <c r="AC47" s="636">
        <f t="shared" si="14"/>
        <v>1.1288696601839732</v>
      </c>
      <c r="AD47" s="418">
        <f t="shared" si="15"/>
        <v>7.6295191295190179</v>
      </c>
      <c r="AE47" s="513">
        <f t="shared" si="16"/>
        <v>1.954545454545433</v>
      </c>
      <c r="AF47" s="1046">
        <f t="shared" si="17"/>
        <v>21.266073194856574</v>
      </c>
      <c r="AG47" s="1094"/>
      <c r="AH47" s="1095"/>
      <c r="AI47" s="1096"/>
      <c r="AJ47" s="1092"/>
      <c r="AK47" s="1092"/>
    </row>
    <row r="48" spans="1:37" ht="17" x14ac:dyDescent="0.2">
      <c r="A48" s="2" t="s">
        <v>121</v>
      </c>
      <c r="B48" s="2" t="s">
        <v>64</v>
      </c>
      <c r="C48" s="3" t="s">
        <v>122</v>
      </c>
      <c r="D48" s="637">
        <v>4.5999999999999996</v>
      </c>
      <c r="E48" s="183">
        <v>6.5</v>
      </c>
      <c r="F48" s="638">
        <f t="shared" si="0"/>
        <v>5.55</v>
      </c>
      <c r="G48" s="176">
        <v>10</v>
      </c>
      <c r="H48" s="323">
        <v>25</v>
      </c>
      <c r="I48" s="537">
        <f t="shared" si="1"/>
        <v>17.5</v>
      </c>
      <c r="J48" s="52">
        <v>10</v>
      </c>
      <c r="K48" s="383">
        <v>16</v>
      </c>
      <c r="L48" s="227">
        <f t="shared" si="2"/>
        <v>13</v>
      </c>
      <c r="M48" s="35">
        <v>1.048</v>
      </c>
      <c r="N48" s="631">
        <v>1.0569999999999999</v>
      </c>
      <c r="O48" s="18">
        <f t="shared" si="3"/>
        <v>1.0525</v>
      </c>
      <c r="P48" s="56">
        <f t="shared" si="4"/>
        <v>12.919239904988132</v>
      </c>
      <c r="Q48" s="639">
        <v>1.002</v>
      </c>
      <c r="R48" s="385">
        <v>1.012</v>
      </c>
      <c r="S48" s="145">
        <f t="shared" si="18"/>
        <v>1.0070000000000001</v>
      </c>
      <c r="T48" s="146">
        <f t="shared" si="6"/>
        <v>1.8003972194637754</v>
      </c>
      <c r="U48" s="1147">
        <f t="shared" si="7"/>
        <v>0.86064217146640032</v>
      </c>
      <c r="V48" s="640">
        <f t="shared" si="8"/>
        <v>0.33333333333333337</v>
      </c>
      <c r="W48" s="641">
        <f t="shared" si="9"/>
        <v>0.37761587641295613</v>
      </c>
      <c r="X48" s="1147">
        <f t="shared" si="10"/>
        <v>0.70503806686527515</v>
      </c>
      <c r="Y48" s="63">
        <v>2015</v>
      </c>
      <c r="Z48" s="642">
        <f t="shared" si="11"/>
        <v>1.0152264000000002</v>
      </c>
      <c r="AA48" s="643">
        <f t="shared" si="12"/>
        <v>3.8106839770065788</v>
      </c>
      <c r="AB48" s="169">
        <f t="shared" si="19"/>
        <v>4.5923514270912706</v>
      </c>
      <c r="AC48" s="644">
        <f t="shared" si="14"/>
        <v>1.1493196027951305</v>
      </c>
      <c r="AD48" s="199">
        <f t="shared" si="15"/>
        <v>9.7200772200771031</v>
      </c>
      <c r="AE48" s="199">
        <f t="shared" si="16"/>
        <v>2.4999999999999583</v>
      </c>
      <c r="AF48" s="1055">
        <f t="shared" si="17"/>
        <v>17.37835153922542</v>
      </c>
      <c r="AG48" s="1094" t="s">
        <v>285</v>
      </c>
      <c r="AH48" s="1095" t="s">
        <v>279</v>
      </c>
      <c r="AI48" s="1096" t="s">
        <v>278</v>
      </c>
      <c r="AJ48" s="1092" t="s">
        <v>339</v>
      </c>
      <c r="AK48" s="1092" t="s">
        <v>340</v>
      </c>
    </row>
    <row r="49" spans="1:37" x14ac:dyDescent="0.2">
      <c r="A49" s="2" t="s">
        <v>123</v>
      </c>
      <c r="B49" s="2" t="s">
        <v>124</v>
      </c>
      <c r="C49" s="3" t="s">
        <v>125</v>
      </c>
      <c r="D49" s="220">
        <v>6.3</v>
      </c>
      <c r="E49" s="440">
        <v>8</v>
      </c>
      <c r="F49" s="645">
        <f t="shared" si="0"/>
        <v>7.15</v>
      </c>
      <c r="G49" s="223">
        <v>50</v>
      </c>
      <c r="H49" s="115">
        <v>70</v>
      </c>
      <c r="I49" s="646">
        <f t="shared" si="1"/>
        <v>60</v>
      </c>
      <c r="J49" s="186">
        <v>30</v>
      </c>
      <c r="K49" s="186">
        <v>40</v>
      </c>
      <c r="L49" s="186">
        <f t="shared" si="2"/>
        <v>35</v>
      </c>
      <c r="M49" s="119">
        <v>1.056</v>
      </c>
      <c r="N49" s="206">
        <v>1.075</v>
      </c>
      <c r="O49" s="647">
        <f t="shared" si="3"/>
        <v>1.0655000000000001</v>
      </c>
      <c r="P49" s="648">
        <f t="shared" si="4"/>
        <v>15.921633036133301</v>
      </c>
      <c r="Q49" s="57">
        <v>1.01</v>
      </c>
      <c r="R49" s="191">
        <v>1.018</v>
      </c>
      <c r="S49" s="40">
        <f t="shared" si="18"/>
        <v>1.014</v>
      </c>
      <c r="T49" s="41">
        <f t="shared" si="6"/>
        <v>3.5759368836291969</v>
      </c>
      <c r="U49" s="1148">
        <f t="shared" si="7"/>
        <v>0.77540388755890821</v>
      </c>
      <c r="V49" s="649">
        <f t="shared" si="8"/>
        <v>0.91603053435114346</v>
      </c>
      <c r="W49" s="650">
        <f t="shared" si="9"/>
        <v>0.95964214839515205</v>
      </c>
      <c r="X49" s="1148">
        <f t="shared" si="10"/>
        <v>0.6352108646882576</v>
      </c>
      <c r="Y49" s="63">
        <v>2015</v>
      </c>
      <c r="Z49" s="61">
        <f t="shared" si="11"/>
        <v>1.0233112000000002</v>
      </c>
      <c r="AA49" s="651">
        <f t="shared" si="12"/>
        <v>5.8080387480019393</v>
      </c>
      <c r="AB49" s="239">
        <f t="shared" si="19"/>
        <v>10.330509592526562</v>
      </c>
      <c r="AC49" s="652">
        <f t="shared" si="14"/>
        <v>2.5738700710387921</v>
      </c>
      <c r="AD49" s="219">
        <f t="shared" si="15"/>
        <v>16.778819635962467</v>
      </c>
      <c r="AE49" s="653">
        <f t="shared" si="16"/>
        <v>4.285714285714282</v>
      </c>
      <c r="AF49" s="1064">
        <f t="shared" si="17"/>
        <v>59.171597633136095</v>
      </c>
      <c r="AG49" s="1094"/>
      <c r="AH49" s="1095"/>
      <c r="AI49" s="1096"/>
      <c r="AJ49" s="1092"/>
      <c r="AK49" s="1092"/>
    </row>
    <row r="50" spans="1:37" ht="17" x14ac:dyDescent="0.2">
      <c r="A50" s="2" t="s">
        <v>126</v>
      </c>
      <c r="B50" s="2" t="s">
        <v>64</v>
      </c>
      <c r="C50" s="3" t="s">
        <v>127</v>
      </c>
      <c r="D50" s="201">
        <v>5</v>
      </c>
      <c r="E50" s="202">
        <v>7</v>
      </c>
      <c r="F50" s="203">
        <f t="shared" si="0"/>
        <v>6</v>
      </c>
      <c r="G50" s="136">
        <v>0</v>
      </c>
      <c r="H50" s="491">
        <v>10</v>
      </c>
      <c r="I50" s="136">
        <f t="shared" si="1"/>
        <v>5</v>
      </c>
      <c r="J50" s="245">
        <v>3</v>
      </c>
      <c r="K50" s="266">
        <v>7</v>
      </c>
      <c r="L50" s="655">
        <f t="shared" si="2"/>
        <v>5</v>
      </c>
      <c r="M50" s="139">
        <v>1.04</v>
      </c>
      <c r="N50" s="55">
        <v>1.06</v>
      </c>
      <c r="O50" s="582">
        <f t="shared" si="3"/>
        <v>1.05</v>
      </c>
      <c r="P50" s="583">
        <f t="shared" si="4"/>
        <v>12.333333333333343</v>
      </c>
      <c r="Q50" s="540">
        <v>1</v>
      </c>
      <c r="R50" s="144">
        <v>1.01</v>
      </c>
      <c r="S50" s="271">
        <f t="shared" si="18"/>
        <v>1.0049999999999999</v>
      </c>
      <c r="T50" s="272">
        <f t="shared" si="6"/>
        <v>1.2885572139303463</v>
      </c>
      <c r="U50" s="1149">
        <f t="shared" si="7"/>
        <v>0.89552238805970175</v>
      </c>
      <c r="V50" s="168">
        <f t="shared" si="8"/>
        <v>9.9999999999999908E-2</v>
      </c>
      <c r="W50" s="375">
        <f t="shared" si="9"/>
        <v>0.11677278458321687</v>
      </c>
      <c r="X50" s="1149">
        <f t="shared" si="10"/>
        <v>0.73361194029850774</v>
      </c>
      <c r="Y50" s="63">
        <v>2015</v>
      </c>
      <c r="Z50" s="656">
        <f t="shared" si="11"/>
        <v>1.0131359999999998</v>
      </c>
      <c r="AA50" s="657">
        <f t="shared" si="12"/>
        <v>3.2854527363184083</v>
      </c>
      <c r="AB50" s="658">
        <f t="shared" si="19"/>
        <v>1.521860273541134</v>
      </c>
      <c r="AC50" s="659">
        <f t="shared" si="14"/>
        <v>0.38063337393423191</v>
      </c>
      <c r="AD50" s="379">
        <f t="shared" si="15"/>
        <v>3.8803088803088861</v>
      </c>
      <c r="AE50" s="660">
        <f t="shared" si="16"/>
        <v>1.0000000000000213</v>
      </c>
      <c r="AF50" s="1050">
        <f t="shared" si="17"/>
        <v>4.9751243781094532</v>
      </c>
      <c r="AG50" s="1094" t="s">
        <v>285</v>
      </c>
      <c r="AH50" s="1095" t="s">
        <v>279</v>
      </c>
      <c r="AI50" s="1096" t="s">
        <v>278</v>
      </c>
      <c r="AJ50" s="1092" t="s">
        <v>337</v>
      </c>
      <c r="AK50" s="1092" t="s">
        <v>338</v>
      </c>
    </row>
    <row r="51" spans="1:37" x14ac:dyDescent="0.2">
      <c r="A51" s="2" t="s">
        <v>128</v>
      </c>
      <c r="B51" s="2" t="s">
        <v>129</v>
      </c>
      <c r="C51" s="3" t="s">
        <v>130</v>
      </c>
      <c r="D51" s="29">
        <v>4.8</v>
      </c>
      <c r="E51" s="262">
        <v>6</v>
      </c>
      <c r="F51" s="661">
        <f t="shared" si="0"/>
        <v>5.4</v>
      </c>
      <c r="G51" s="94">
        <v>20</v>
      </c>
      <c r="H51" s="95">
        <v>30</v>
      </c>
      <c r="I51" s="96">
        <f t="shared" si="1"/>
        <v>25</v>
      </c>
      <c r="J51" s="265">
        <v>4</v>
      </c>
      <c r="K51" s="266">
        <v>7</v>
      </c>
      <c r="L51" s="267">
        <f t="shared" si="2"/>
        <v>5.5</v>
      </c>
      <c r="M51" s="35">
        <v>1.048</v>
      </c>
      <c r="N51" s="581">
        <v>1.056</v>
      </c>
      <c r="O51" s="504">
        <f t="shared" si="3"/>
        <v>1.052</v>
      </c>
      <c r="P51" s="505">
        <f t="shared" si="4"/>
        <v>12.802281368821298</v>
      </c>
      <c r="Q51" s="57">
        <v>1.01</v>
      </c>
      <c r="R51" s="58">
        <v>1.0149999999999999</v>
      </c>
      <c r="S51" s="59">
        <f t="shared" si="18"/>
        <v>1.0125</v>
      </c>
      <c r="T51" s="60">
        <f t="shared" si="6"/>
        <v>3.1975308641975175</v>
      </c>
      <c r="U51" s="1150">
        <f t="shared" si="7"/>
        <v>0.75023741690408474</v>
      </c>
      <c r="V51" s="662">
        <f t="shared" si="8"/>
        <v>0.48076923076923039</v>
      </c>
      <c r="W51" s="351">
        <f t="shared" si="9"/>
        <v>0.49155907436372692</v>
      </c>
      <c r="X51" s="1150">
        <f t="shared" si="10"/>
        <v>0.61459449192782623</v>
      </c>
      <c r="Y51" s="22">
        <v>2015</v>
      </c>
      <c r="Z51" s="509">
        <f t="shared" si="11"/>
        <v>1.0196415999999999</v>
      </c>
      <c r="AA51" s="509">
        <f t="shared" si="12"/>
        <v>4.9340697554334971</v>
      </c>
      <c r="AB51" s="663">
        <f t="shared" si="19"/>
        <v>5.0668112205891491</v>
      </c>
      <c r="AC51" s="416">
        <f t="shared" si="14"/>
        <v>1.2728087324861566</v>
      </c>
      <c r="AD51" s="110">
        <f t="shared" si="15"/>
        <v>7.8185328185328515</v>
      </c>
      <c r="AE51" s="664">
        <f t="shared" si="16"/>
        <v>2.0000000000000071</v>
      </c>
      <c r="AF51" s="1042">
        <f t="shared" si="17"/>
        <v>24.691358024691358</v>
      </c>
      <c r="AG51" s="1094"/>
      <c r="AH51" s="1095"/>
      <c r="AI51" s="1096"/>
      <c r="AJ51" s="1092"/>
      <c r="AK51" s="1092"/>
    </row>
    <row r="52" spans="1:37" x14ac:dyDescent="0.2">
      <c r="A52" s="2" t="s">
        <v>131</v>
      </c>
      <c r="B52" s="2" t="s">
        <v>129</v>
      </c>
      <c r="C52" s="3" t="s">
        <v>132</v>
      </c>
      <c r="D52" s="665">
        <v>2.4</v>
      </c>
      <c r="E52" s="666">
        <v>3.6</v>
      </c>
      <c r="F52" s="667">
        <f t="shared" si="0"/>
        <v>3</v>
      </c>
      <c r="G52" s="243">
        <v>15</v>
      </c>
      <c r="H52" s="397">
        <v>28</v>
      </c>
      <c r="I52" s="397">
        <f t="shared" si="1"/>
        <v>21.5</v>
      </c>
      <c r="J52" s="136">
        <v>2</v>
      </c>
      <c r="K52" s="492">
        <v>5</v>
      </c>
      <c r="L52" s="477">
        <f t="shared" si="2"/>
        <v>3.5</v>
      </c>
      <c r="M52" s="163">
        <v>1.026</v>
      </c>
      <c r="N52" s="668">
        <v>1.034</v>
      </c>
      <c r="O52" s="163">
        <f t="shared" si="3"/>
        <v>1.03</v>
      </c>
      <c r="P52" s="369">
        <f t="shared" si="4"/>
        <v>7.5436893203883528</v>
      </c>
      <c r="Q52" s="248">
        <v>1.006</v>
      </c>
      <c r="R52" s="144">
        <v>1.01</v>
      </c>
      <c r="S52" s="268">
        <f t="shared" si="18"/>
        <v>1.008</v>
      </c>
      <c r="T52" s="481">
        <f t="shared" si="6"/>
        <v>2.0555555555555429</v>
      </c>
      <c r="U52" s="1151">
        <f t="shared" si="7"/>
        <v>0.72751322751322933</v>
      </c>
      <c r="V52" s="669">
        <f t="shared" si="8"/>
        <v>0.71666666666666601</v>
      </c>
      <c r="W52" s="670">
        <f t="shared" si="9"/>
        <v>0.71646505778808245</v>
      </c>
      <c r="X52" s="1151">
        <f t="shared" si="10"/>
        <v>0.5959788359788375</v>
      </c>
      <c r="Y52" s="22">
        <v>2015</v>
      </c>
      <c r="Z52" s="671">
        <f t="shared" si="11"/>
        <v>1.0119776</v>
      </c>
      <c r="AA52" s="274">
        <f t="shared" si="12"/>
        <v>3.0478101402373152</v>
      </c>
      <c r="AB52" s="672">
        <f t="shared" si="19"/>
        <v>7.0542451828465671</v>
      </c>
      <c r="AC52" s="673">
        <f t="shared" si="14"/>
        <v>1.795017365749394</v>
      </c>
      <c r="AD52" s="674">
        <f t="shared" si="15"/>
        <v>10.459459459459524</v>
      </c>
      <c r="AE52" s="674">
        <f t="shared" si="16"/>
        <v>2.6874999999999978</v>
      </c>
      <c r="AF52" s="1046">
        <f t="shared" si="17"/>
        <v>21.329365079365079</v>
      </c>
      <c r="AG52" s="1094"/>
      <c r="AH52" s="1095"/>
      <c r="AI52" s="1096"/>
      <c r="AJ52" s="1092"/>
      <c r="AK52" s="1092"/>
    </row>
    <row r="53" spans="1:37" x14ac:dyDescent="0.2">
      <c r="A53" s="2" t="s">
        <v>133</v>
      </c>
      <c r="B53" s="2" t="s">
        <v>129</v>
      </c>
      <c r="C53" s="3" t="s">
        <v>134</v>
      </c>
      <c r="D53" s="502">
        <v>4.4000000000000004</v>
      </c>
      <c r="E53" s="675">
        <v>5.2</v>
      </c>
      <c r="F53" s="420">
        <f t="shared" si="0"/>
        <v>4.8000000000000007</v>
      </c>
      <c r="G53" s="334">
        <v>22</v>
      </c>
      <c r="H53" s="31">
        <v>40</v>
      </c>
      <c r="I53" s="31">
        <f t="shared" si="1"/>
        <v>31</v>
      </c>
      <c r="J53" s="136">
        <v>2</v>
      </c>
      <c r="K53" s="492">
        <v>5</v>
      </c>
      <c r="L53" s="477">
        <f t="shared" si="2"/>
        <v>3.5</v>
      </c>
      <c r="M53" s="13">
        <v>1.044</v>
      </c>
      <c r="N53" s="140">
        <v>1.05</v>
      </c>
      <c r="O53" s="676">
        <f t="shared" si="3"/>
        <v>1.0470000000000002</v>
      </c>
      <c r="P53" s="677">
        <f t="shared" si="4"/>
        <v>11.626552053486193</v>
      </c>
      <c r="Q53" s="17">
        <v>1.008</v>
      </c>
      <c r="R53" s="251">
        <v>1.0129999999999999</v>
      </c>
      <c r="S53" s="36">
        <f t="shared" si="18"/>
        <v>1.0105</v>
      </c>
      <c r="T53" s="252">
        <f t="shared" si="6"/>
        <v>2.6912419594260086</v>
      </c>
      <c r="U53" s="1152">
        <f t="shared" si="7"/>
        <v>0.76852621937739085</v>
      </c>
      <c r="V53" s="678">
        <f t="shared" si="8"/>
        <v>0.65957446808510423</v>
      </c>
      <c r="W53" s="214">
        <f t="shared" si="9"/>
        <v>0.68644004237543665</v>
      </c>
      <c r="X53" s="1152">
        <f t="shared" si="10"/>
        <v>0.62957667891395863</v>
      </c>
      <c r="Y53" s="22">
        <v>2015</v>
      </c>
      <c r="Z53" s="679">
        <f t="shared" si="11"/>
        <v>1.0170992000000001</v>
      </c>
      <c r="AA53" s="680">
        <f t="shared" si="12"/>
        <v>4.3067460244320905</v>
      </c>
      <c r="AB53" s="681">
        <f t="shared" si="19"/>
        <v>7.1980097791087685</v>
      </c>
      <c r="AC53" s="682">
        <f t="shared" si="14"/>
        <v>1.8129503134649476</v>
      </c>
      <c r="AD53" s="683">
        <f t="shared" si="15"/>
        <v>11.518845375988311</v>
      </c>
      <c r="AE53" s="467">
        <f t="shared" si="16"/>
        <v>2.9523809523809654</v>
      </c>
      <c r="AF53" s="1065">
        <f t="shared" si="17"/>
        <v>30.677882236516577</v>
      </c>
      <c r="AG53" s="1094" t="s">
        <v>285</v>
      </c>
      <c r="AH53" s="1095" t="s">
        <v>280</v>
      </c>
      <c r="AI53" s="1096" t="s">
        <v>275</v>
      </c>
      <c r="AJ53" s="1100" t="s">
        <v>309</v>
      </c>
      <c r="AK53" s="1100" t="s">
        <v>310</v>
      </c>
    </row>
    <row r="54" spans="1:37" ht="17" x14ac:dyDescent="0.2">
      <c r="A54" s="455" t="s">
        <v>135</v>
      </c>
      <c r="B54" s="2" t="s">
        <v>136</v>
      </c>
      <c r="C54" s="3" t="s">
        <v>137</v>
      </c>
      <c r="D54" s="130">
        <v>4.2</v>
      </c>
      <c r="E54" s="382">
        <v>4.8</v>
      </c>
      <c r="F54" s="684">
        <f t="shared" si="0"/>
        <v>4.5</v>
      </c>
      <c r="G54" s="655">
        <v>5</v>
      </c>
      <c r="H54" s="157">
        <v>12</v>
      </c>
      <c r="I54" s="367">
        <f t="shared" si="1"/>
        <v>8.5</v>
      </c>
      <c r="J54" s="245">
        <v>3</v>
      </c>
      <c r="K54" s="137">
        <v>4</v>
      </c>
      <c r="L54" s="477">
        <f t="shared" si="2"/>
        <v>3.5</v>
      </c>
      <c r="M54" s="164">
        <v>1.036</v>
      </c>
      <c r="N54" s="581">
        <v>1.056</v>
      </c>
      <c r="O54" s="410">
        <f t="shared" si="3"/>
        <v>1.046</v>
      </c>
      <c r="P54" s="411">
        <f t="shared" si="4"/>
        <v>11.390057361376677</v>
      </c>
      <c r="Q54" s="248">
        <v>1.006</v>
      </c>
      <c r="R54" s="144">
        <v>1.01</v>
      </c>
      <c r="S54" s="268">
        <f t="shared" si="18"/>
        <v>1.008</v>
      </c>
      <c r="T54" s="481">
        <f t="shared" si="6"/>
        <v>2.0555555555555429</v>
      </c>
      <c r="U54" s="1153">
        <f t="shared" si="7"/>
        <v>0.81953071083505979</v>
      </c>
      <c r="V54" s="685">
        <f t="shared" si="8"/>
        <v>0.184782608695652</v>
      </c>
      <c r="W54" s="686">
        <f t="shared" si="9"/>
        <v>0.20173385724269516</v>
      </c>
      <c r="X54" s="1153">
        <f t="shared" si="10"/>
        <v>0.67135955831608096</v>
      </c>
      <c r="Y54" s="63">
        <v>2015</v>
      </c>
      <c r="Z54" s="543">
        <f t="shared" si="11"/>
        <v>1.0148704000000002</v>
      </c>
      <c r="AA54" s="543">
        <f t="shared" si="12"/>
        <v>3.7432334820480038</v>
      </c>
      <c r="AB54" s="687">
        <f t="shared" si="19"/>
        <v>2.2707640441785819</v>
      </c>
      <c r="AC54" s="688">
        <f t="shared" si="14"/>
        <v>0.57160533677640823</v>
      </c>
      <c r="AD54" s="501">
        <f t="shared" si="15"/>
        <v>4.1351351351351608</v>
      </c>
      <c r="AE54" s="689">
        <f t="shared" si="16"/>
        <v>1.0624999999999991</v>
      </c>
      <c r="AF54" s="1066">
        <f t="shared" si="17"/>
        <v>8.4325396825396819</v>
      </c>
      <c r="AG54" s="1097" t="s">
        <v>285</v>
      </c>
      <c r="AH54" s="1095" t="s">
        <v>280</v>
      </c>
      <c r="AI54" s="1096" t="s">
        <v>278</v>
      </c>
      <c r="AJ54" s="1099" t="s">
        <v>305</v>
      </c>
      <c r="AK54" s="1092" t="s">
        <v>306</v>
      </c>
    </row>
    <row r="55" spans="1:37" ht="17" x14ac:dyDescent="0.2">
      <c r="A55" s="2" t="s">
        <v>138</v>
      </c>
      <c r="B55" s="2" t="s">
        <v>64</v>
      </c>
      <c r="C55" s="3" t="s">
        <v>139</v>
      </c>
      <c r="D55" s="201">
        <v>5</v>
      </c>
      <c r="E55" s="440">
        <v>8</v>
      </c>
      <c r="F55" s="113">
        <f t="shared" si="0"/>
        <v>6.5</v>
      </c>
      <c r="G55" s="136">
        <v>0</v>
      </c>
      <c r="H55" s="491">
        <v>10</v>
      </c>
      <c r="I55" s="136">
        <f t="shared" si="1"/>
        <v>5</v>
      </c>
      <c r="J55" s="245">
        <v>3</v>
      </c>
      <c r="K55" s="266">
        <v>7</v>
      </c>
      <c r="L55" s="655">
        <f t="shared" si="2"/>
        <v>5</v>
      </c>
      <c r="M55" s="139">
        <v>1.04</v>
      </c>
      <c r="N55" s="55">
        <v>1.06</v>
      </c>
      <c r="O55" s="582">
        <f t="shared" si="3"/>
        <v>1.05</v>
      </c>
      <c r="P55" s="583">
        <f t="shared" si="4"/>
        <v>12.333333333333343</v>
      </c>
      <c r="Q55" s="540">
        <v>1</v>
      </c>
      <c r="R55" s="270">
        <v>1.006</v>
      </c>
      <c r="S55" s="163">
        <f t="shared" si="18"/>
        <v>1.0030000000000001</v>
      </c>
      <c r="T55" s="165">
        <f t="shared" si="6"/>
        <v>0.77467597208379857</v>
      </c>
      <c r="U55" s="1154">
        <f t="shared" si="7"/>
        <v>0.93718843469590829</v>
      </c>
      <c r="V55" s="168">
        <f t="shared" si="8"/>
        <v>9.9999999999999908E-2</v>
      </c>
      <c r="W55" s="690">
        <f t="shared" si="9"/>
        <v>0.12093938924683752</v>
      </c>
      <c r="X55" s="1154">
        <f t="shared" si="10"/>
        <v>0.76774476570288808</v>
      </c>
      <c r="Y55" s="63">
        <v>2015</v>
      </c>
      <c r="Z55" s="691">
        <f t="shared" si="11"/>
        <v>1.0114976000000002</v>
      </c>
      <c r="AA55" s="686">
        <f t="shared" si="12"/>
        <v>2.8644812229977163</v>
      </c>
      <c r="AB55" s="692">
        <f t="shared" si="19"/>
        <v>1.7455167657784245</v>
      </c>
      <c r="AC55" s="693">
        <f t="shared" si="14"/>
        <v>0.43487336487613981</v>
      </c>
      <c r="AD55" s="694">
        <f t="shared" si="15"/>
        <v>6.4543114543110391</v>
      </c>
      <c r="AE55" s="318">
        <f t="shared" si="16"/>
        <v>1.6666666666666035</v>
      </c>
      <c r="AF55" s="1050">
        <f t="shared" si="17"/>
        <v>4.985044865403788</v>
      </c>
      <c r="AG55" s="1094" t="s">
        <v>285</v>
      </c>
      <c r="AH55" s="1095" t="s">
        <v>279</v>
      </c>
      <c r="AI55" s="1096" t="s">
        <v>278</v>
      </c>
      <c r="AJ55" s="1092" t="s">
        <v>325</v>
      </c>
      <c r="AK55" s="1092" t="s">
        <v>326</v>
      </c>
    </row>
    <row r="56" spans="1:37" ht="17" x14ac:dyDescent="0.2">
      <c r="A56" s="2" t="s">
        <v>140</v>
      </c>
      <c r="B56" s="2" t="s">
        <v>119</v>
      </c>
      <c r="C56" s="3" t="s">
        <v>141</v>
      </c>
      <c r="D56" s="220">
        <v>6.3</v>
      </c>
      <c r="E56" s="695">
        <v>7.4</v>
      </c>
      <c r="F56" s="696">
        <f t="shared" si="0"/>
        <v>6.85</v>
      </c>
      <c r="G56" s="697">
        <v>23</v>
      </c>
      <c r="H56" s="263">
        <v>35</v>
      </c>
      <c r="I56" s="698">
        <f t="shared" si="1"/>
        <v>29</v>
      </c>
      <c r="J56" s="116">
        <v>6</v>
      </c>
      <c r="K56" s="699">
        <v>11</v>
      </c>
      <c r="L56" s="700">
        <f t="shared" si="2"/>
        <v>8.5</v>
      </c>
      <c r="M56" s="572">
        <v>1.0640000000000001</v>
      </c>
      <c r="N56" s="573">
        <v>1.0720000000000001</v>
      </c>
      <c r="O56" s="209">
        <f t="shared" si="3"/>
        <v>1.0680000000000001</v>
      </c>
      <c r="P56" s="574">
        <f t="shared" si="4"/>
        <v>16.490636704119851</v>
      </c>
      <c r="Q56" s="192">
        <v>1.0109999999999999</v>
      </c>
      <c r="R56" s="191">
        <v>1.018</v>
      </c>
      <c r="S56" s="701">
        <f t="shared" si="18"/>
        <v>1.0145</v>
      </c>
      <c r="T56" s="702">
        <f t="shared" si="6"/>
        <v>3.7018235584031345</v>
      </c>
      <c r="U56" s="1148">
        <f t="shared" si="7"/>
        <v>0.7755196706578158</v>
      </c>
      <c r="V56" s="703">
        <f t="shared" si="8"/>
        <v>0.42647058823529377</v>
      </c>
      <c r="W56" s="704">
        <f t="shared" si="9"/>
        <v>0.44682395183056184</v>
      </c>
      <c r="X56" s="1148">
        <f t="shared" si="10"/>
        <v>0.63530571420288273</v>
      </c>
      <c r="Y56" s="22">
        <v>2015</v>
      </c>
      <c r="Z56" s="565">
        <f t="shared" si="11"/>
        <v>1.0241728000000001</v>
      </c>
      <c r="AA56" s="705">
        <f t="shared" si="12"/>
        <v>6.0140409751487169</v>
      </c>
      <c r="AB56" s="706">
        <f t="shared" si="19"/>
        <v>4.8220489550759806</v>
      </c>
      <c r="AC56" s="520">
        <f t="shared" si="14"/>
        <v>1.1996955255493726</v>
      </c>
      <c r="AD56" s="354">
        <f t="shared" si="15"/>
        <v>7.8339768339768758</v>
      </c>
      <c r="AE56" s="664">
        <f t="shared" si="16"/>
        <v>2.0000000000000058</v>
      </c>
      <c r="AF56" s="1067">
        <f t="shared" si="17"/>
        <v>28.585510103499264</v>
      </c>
      <c r="AG56" s="1094" t="s">
        <v>285</v>
      </c>
      <c r="AH56" s="1095" t="s">
        <v>280</v>
      </c>
      <c r="AI56" s="1096" t="s">
        <v>276</v>
      </c>
      <c r="AJ56" s="1092" t="s">
        <v>317</v>
      </c>
      <c r="AK56" s="1092" t="s">
        <v>318</v>
      </c>
    </row>
    <row r="57" spans="1:37" ht="17" x14ac:dyDescent="0.2">
      <c r="A57" s="2" t="s">
        <v>142</v>
      </c>
      <c r="B57" s="2" t="s">
        <v>35</v>
      </c>
      <c r="C57" s="3" t="s">
        <v>143</v>
      </c>
      <c r="D57" s="69">
        <v>8</v>
      </c>
      <c r="E57" s="70">
        <v>12</v>
      </c>
      <c r="F57" s="71">
        <f t="shared" si="0"/>
        <v>10</v>
      </c>
      <c r="G57" s="223">
        <v>50</v>
      </c>
      <c r="H57" s="707">
        <v>90</v>
      </c>
      <c r="I57" s="708">
        <f t="shared" si="1"/>
        <v>70</v>
      </c>
      <c r="J57" s="186">
        <v>30</v>
      </c>
      <c r="K57" s="186">
        <v>40</v>
      </c>
      <c r="L57" s="186">
        <f t="shared" si="2"/>
        <v>35</v>
      </c>
      <c r="M57" s="310">
        <v>1.075</v>
      </c>
      <c r="N57" s="709">
        <v>1.115</v>
      </c>
      <c r="O57" s="710">
        <f t="shared" si="3"/>
        <v>1.095</v>
      </c>
      <c r="P57" s="711">
        <f t="shared" si="4"/>
        <v>22.470319634703202</v>
      </c>
      <c r="Q57" s="461">
        <v>1.018</v>
      </c>
      <c r="R57" s="82">
        <v>1.03</v>
      </c>
      <c r="S57" s="605">
        <f t="shared" si="18"/>
        <v>1.024</v>
      </c>
      <c r="T57" s="606">
        <f t="shared" si="6"/>
        <v>6.0703125</v>
      </c>
      <c r="U57" s="1155">
        <f t="shared" si="7"/>
        <v>0.72985197368421062</v>
      </c>
      <c r="V57" s="178">
        <f t="shared" si="8"/>
        <v>0.73684210526315808</v>
      </c>
      <c r="W57" s="712">
        <f t="shared" si="9"/>
        <v>0.73835810738913177</v>
      </c>
      <c r="X57" s="1155">
        <f t="shared" si="10"/>
        <v>0.59789473684210537</v>
      </c>
      <c r="Y57" s="63">
        <v>2015</v>
      </c>
      <c r="Z57" s="713">
        <f t="shared" si="11"/>
        <v>1.0368368000000001</v>
      </c>
      <c r="AA57" s="713">
        <f t="shared" si="12"/>
        <v>9.0354337899543395</v>
      </c>
      <c r="AB57" s="27">
        <f t="shared" si="19"/>
        <v>7.7472760718834</v>
      </c>
      <c r="AC57" s="714">
        <f t="shared" si="14"/>
        <v>1.9002736394040685</v>
      </c>
      <c r="AD57" s="683">
        <f t="shared" si="15"/>
        <v>11.531531531531531</v>
      </c>
      <c r="AE57" s="715">
        <f t="shared" si="16"/>
        <v>2.9166666666666643</v>
      </c>
      <c r="AF57" s="1068">
        <f t="shared" si="17"/>
        <v>68.359375</v>
      </c>
      <c r="AG57" s="1094" t="s">
        <v>285</v>
      </c>
      <c r="AH57" s="1095" t="s">
        <v>274</v>
      </c>
      <c r="AI57" s="1096" t="s">
        <v>275</v>
      </c>
      <c r="AJ57" s="1092" t="s">
        <v>365</v>
      </c>
      <c r="AK57" s="1092" t="s">
        <v>366</v>
      </c>
    </row>
    <row r="58" spans="1:37" x14ac:dyDescent="0.2">
      <c r="A58" s="2" t="s">
        <v>144</v>
      </c>
      <c r="B58" s="2" t="s">
        <v>145</v>
      </c>
      <c r="C58" s="3" t="s">
        <v>146</v>
      </c>
      <c r="D58" s="637">
        <v>4.5999999999999996</v>
      </c>
      <c r="E58" s="262">
        <v>6</v>
      </c>
      <c r="F58" s="716">
        <f t="shared" si="0"/>
        <v>5.3</v>
      </c>
      <c r="G58" s="133">
        <v>8</v>
      </c>
      <c r="H58" s="323">
        <v>25</v>
      </c>
      <c r="I58" s="717">
        <f t="shared" si="1"/>
        <v>16.5</v>
      </c>
      <c r="J58" s="33">
        <v>7</v>
      </c>
      <c r="K58" s="117">
        <v>14</v>
      </c>
      <c r="L58" s="571">
        <f t="shared" si="2"/>
        <v>10.5</v>
      </c>
      <c r="M58" s="248">
        <v>1.042</v>
      </c>
      <c r="N58" s="248">
        <v>1.0549999999999999</v>
      </c>
      <c r="O58" s="494">
        <f t="shared" si="3"/>
        <v>1.0485</v>
      </c>
      <c r="P58" s="495">
        <f t="shared" si="4"/>
        <v>11.98044825941821</v>
      </c>
      <c r="Q58" s="17">
        <v>1.008</v>
      </c>
      <c r="R58" s="17">
        <v>1.014</v>
      </c>
      <c r="S58" s="18">
        <f t="shared" si="18"/>
        <v>1.0110000000000001</v>
      </c>
      <c r="T58" s="19">
        <f t="shared" si="6"/>
        <v>2.8180019782394083</v>
      </c>
      <c r="U58" s="1129">
        <f t="shared" si="7"/>
        <v>0.76478326042399225</v>
      </c>
      <c r="V58" s="642">
        <f t="shared" si="8"/>
        <v>0.34020618556701043</v>
      </c>
      <c r="W58" s="304">
        <f t="shared" si="9"/>
        <v>0.35278997629364117</v>
      </c>
      <c r="X58" s="1129">
        <f t="shared" si="10"/>
        <v>0.62651044693933444</v>
      </c>
      <c r="Y58" s="22">
        <v>2015</v>
      </c>
      <c r="Z58" s="718">
        <f t="shared" si="11"/>
        <v>1.0177800000000001</v>
      </c>
      <c r="AA58" s="718">
        <f t="shared" si="12"/>
        <v>4.4745722658765352</v>
      </c>
      <c r="AB58" s="296">
        <f t="shared" si="19"/>
        <v>3.687503300780365</v>
      </c>
      <c r="AC58" s="719">
        <f t="shared" si="14"/>
        <v>0.92800899887513388</v>
      </c>
      <c r="AD58" s="720">
        <f t="shared" si="15"/>
        <v>5.8552123552122692</v>
      </c>
      <c r="AE58" s="297">
        <f t="shared" si="16"/>
        <v>1.4999999999999836</v>
      </c>
      <c r="AF58" s="1069">
        <f t="shared" si="17"/>
        <v>16.320474777448069</v>
      </c>
      <c r="AG58" s="1094"/>
      <c r="AH58" s="1095"/>
      <c r="AI58" s="1096"/>
      <c r="AJ58" s="1092"/>
      <c r="AK58" s="1092"/>
    </row>
    <row r="59" spans="1:37" x14ac:dyDescent="0.2">
      <c r="A59" s="2" t="s">
        <v>147</v>
      </c>
      <c r="B59" s="2" t="s">
        <v>145</v>
      </c>
      <c r="C59" s="3" t="s">
        <v>148</v>
      </c>
      <c r="D59" s="130">
        <v>4.2</v>
      </c>
      <c r="E59" s="262">
        <v>6</v>
      </c>
      <c r="F59" s="4">
        <f t="shared" si="0"/>
        <v>5.0999999999999996</v>
      </c>
      <c r="G59" s="133">
        <v>8</v>
      </c>
      <c r="H59" s="489">
        <v>20</v>
      </c>
      <c r="I59" s="490">
        <f t="shared" si="1"/>
        <v>14</v>
      </c>
      <c r="J59" s="457">
        <v>14</v>
      </c>
      <c r="K59" s="309">
        <v>22</v>
      </c>
      <c r="L59" s="458">
        <f t="shared" si="2"/>
        <v>18</v>
      </c>
      <c r="M59" s="13">
        <v>1.044</v>
      </c>
      <c r="N59" s="581">
        <v>1.056</v>
      </c>
      <c r="O59" s="582">
        <f t="shared" si="3"/>
        <v>1.05</v>
      </c>
      <c r="P59" s="583">
        <f t="shared" si="4"/>
        <v>12.333333333333343</v>
      </c>
      <c r="Q59" s="17">
        <v>1.008</v>
      </c>
      <c r="R59" s="385">
        <v>1.012</v>
      </c>
      <c r="S59" s="385">
        <f t="shared" si="18"/>
        <v>1.01</v>
      </c>
      <c r="T59" s="386">
        <f t="shared" si="6"/>
        <v>2.5643564356435604</v>
      </c>
      <c r="U59" s="1156">
        <f t="shared" si="7"/>
        <v>0.79207920792079256</v>
      </c>
      <c r="V59" s="584">
        <f t="shared" si="8"/>
        <v>0.27999999999999975</v>
      </c>
      <c r="W59" s="325">
        <f t="shared" si="9"/>
        <v>0.29799970639411266</v>
      </c>
      <c r="X59" s="1156">
        <f t="shared" si="10"/>
        <v>0.64887128712871334</v>
      </c>
      <c r="Y59" s="22">
        <v>2015</v>
      </c>
      <c r="Z59" s="256">
        <f t="shared" si="11"/>
        <v>1.0172319999999999</v>
      </c>
      <c r="AA59" s="256">
        <f t="shared" si="12"/>
        <v>4.3305874587458728</v>
      </c>
      <c r="AB59" s="297">
        <f t="shared" si="19"/>
        <v>3.2328177489467826</v>
      </c>
      <c r="AC59" s="722">
        <f t="shared" si="14"/>
        <v>0.81244196843083039</v>
      </c>
      <c r="AD59" s="723">
        <f t="shared" si="15"/>
        <v>5.4594594594594676</v>
      </c>
      <c r="AE59" s="586">
        <f t="shared" si="16"/>
        <v>1.3999999999999988</v>
      </c>
      <c r="AF59" s="1051">
        <f t="shared" si="17"/>
        <v>13.861386138613861</v>
      </c>
      <c r="AG59" s="1094"/>
      <c r="AH59" s="1095"/>
      <c r="AI59" s="1096"/>
      <c r="AJ59" s="1092"/>
      <c r="AK59" s="1092"/>
    </row>
    <row r="60" spans="1:37" ht="17" x14ac:dyDescent="0.2">
      <c r="A60" s="2" t="s">
        <v>149</v>
      </c>
      <c r="B60" s="2" t="s">
        <v>145</v>
      </c>
      <c r="C60" s="3" t="s">
        <v>150</v>
      </c>
      <c r="D60" s="637">
        <v>4.5999999999999996</v>
      </c>
      <c r="E60" s="262">
        <v>6</v>
      </c>
      <c r="F60" s="716">
        <f t="shared" si="0"/>
        <v>5.3</v>
      </c>
      <c r="G60" s="396">
        <v>18</v>
      </c>
      <c r="H60" s="323">
        <v>25</v>
      </c>
      <c r="I60" s="397">
        <f t="shared" si="1"/>
        <v>21.5</v>
      </c>
      <c r="J60" s="136">
        <v>2</v>
      </c>
      <c r="K60" s="246">
        <v>6</v>
      </c>
      <c r="L60" s="367">
        <f t="shared" si="2"/>
        <v>4</v>
      </c>
      <c r="M60" s="248">
        <v>1.042</v>
      </c>
      <c r="N60" s="140">
        <v>1.05</v>
      </c>
      <c r="O60" s="410">
        <f t="shared" si="3"/>
        <v>1.046</v>
      </c>
      <c r="P60" s="411">
        <f t="shared" si="4"/>
        <v>11.390057361376677</v>
      </c>
      <c r="Q60" s="17">
        <v>1.008</v>
      </c>
      <c r="R60" s="385">
        <v>1.012</v>
      </c>
      <c r="S60" s="385">
        <f t="shared" si="18"/>
        <v>1.01</v>
      </c>
      <c r="T60" s="386">
        <f t="shared" si="6"/>
        <v>2.5643564356435604</v>
      </c>
      <c r="U60" s="1157">
        <f t="shared" si="7"/>
        <v>0.77486009470512307</v>
      </c>
      <c r="V60" s="412">
        <f t="shared" si="8"/>
        <v>0.46739130434782566</v>
      </c>
      <c r="W60" s="102">
        <f t="shared" si="9"/>
        <v>0.489389334310178</v>
      </c>
      <c r="X60" s="1157">
        <f t="shared" si="10"/>
        <v>0.63476538958243689</v>
      </c>
      <c r="Y60" s="22">
        <v>2015</v>
      </c>
      <c r="Z60" s="292">
        <f t="shared" si="11"/>
        <v>1.0165088</v>
      </c>
      <c r="AA60" s="292">
        <f t="shared" si="12"/>
        <v>4.1600431630161072</v>
      </c>
      <c r="AB60" s="724">
        <f t="shared" si="19"/>
        <v>5.1682156067852212</v>
      </c>
      <c r="AC60" s="725">
        <f t="shared" si="14"/>
        <v>1.3023357239775157</v>
      </c>
      <c r="AD60" s="259">
        <f t="shared" si="15"/>
        <v>8.3841698841698964</v>
      </c>
      <c r="AE60" s="106">
        <f t="shared" si="16"/>
        <v>2.1499999999999981</v>
      </c>
      <c r="AF60" s="1046">
        <f t="shared" si="17"/>
        <v>21.287128712871286</v>
      </c>
      <c r="AG60" s="1094" t="s">
        <v>285</v>
      </c>
      <c r="AH60" s="1095" t="s">
        <v>283</v>
      </c>
      <c r="AI60" s="1096" t="s">
        <v>276</v>
      </c>
      <c r="AJ60" s="1092" t="s">
        <v>367</v>
      </c>
      <c r="AK60" s="1092" t="s">
        <v>368</v>
      </c>
    </row>
    <row r="61" spans="1:37" x14ac:dyDescent="0.2">
      <c r="A61" s="2" t="s">
        <v>151</v>
      </c>
      <c r="B61" s="2" t="s">
        <v>152</v>
      </c>
      <c r="C61" s="3" t="s">
        <v>153</v>
      </c>
      <c r="D61" s="111">
        <v>5.5</v>
      </c>
      <c r="E61" s="183">
        <v>6.5</v>
      </c>
      <c r="F61" s="203">
        <f t="shared" si="0"/>
        <v>6</v>
      </c>
      <c r="G61" s="204">
        <v>35</v>
      </c>
      <c r="H61" s="8">
        <v>50</v>
      </c>
      <c r="I61" s="309">
        <f t="shared" si="1"/>
        <v>42.5</v>
      </c>
      <c r="J61" s="726">
        <v>25</v>
      </c>
      <c r="K61" s="186">
        <v>40</v>
      </c>
      <c r="L61" s="727">
        <f t="shared" si="2"/>
        <v>32.5</v>
      </c>
      <c r="M61" s="728">
        <v>1.052</v>
      </c>
      <c r="N61" s="729">
        <v>1.0620000000000001</v>
      </c>
      <c r="O61" s="730">
        <f t="shared" si="3"/>
        <v>1.0569999999999999</v>
      </c>
      <c r="P61" s="731">
        <f t="shared" si="4"/>
        <v>13.966887417218516</v>
      </c>
      <c r="Q61" s="57">
        <v>1.01</v>
      </c>
      <c r="R61" s="17">
        <v>1.014</v>
      </c>
      <c r="S61" s="348">
        <f t="shared" si="18"/>
        <v>1.012</v>
      </c>
      <c r="T61" s="349">
        <f t="shared" si="6"/>
        <v>3.0711462450592819</v>
      </c>
      <c r="U61" s="1158">
        <f t="shared" si="7"/>
        <v>0.7801123361764094</v>
      </c>
      <c r="V61" s="451">
        <f t="shared" si="8"/>
        <v>0.74561403508772006</v>
      </c>
      <c r="W61" s="387">
        <f t="shared" si="9"/>
        <v>0.78462291654083038</v>
      </c>
      <c r="X61" s="1158">
        <f t="shared" si="10"/>
        <v>0.63906802579571464</v>
      </c>
      <c r="Y61" s="63">
        <v>2015</v>
      </c>
      <c r="Z61" s="104">
        <f t="shared" si="11"/>
        <v>1.0201359999999999</v>
      </c>
      <c r="AA61" s="732">
        <f t="shared" si="12"/>
        <v>5.0410962489856708</v>
      </c>
      <c r="AB61" s="24">
        <f t="shared" si="19"/>
        <v>8.4307059220604081</v>
      </c>
      <c r="AC61" s="733">
        <f t="shared" si="14"/>
        <v>2.1106475963448621</v>
      </c>
      <c r="AD61" s="179">
        <f t="shared" si="15"/>
        <v>13.838481338481369</v>
      </c>
      <c r="AE61" s="470">
        <f t="shared" si="16"/>
        <v>3.5416666666666634</v>
      </c>
      <c r="AF61" s="1070">
        <f t="shared" si="17"/>
        <v>41.996047430830039</v>
      </c>
      <c r="AG61" s="1094"/>
      <c r="AH61" s="1095"/>
      <c r="AI61" s="1096"/>
      <c r="AJ61" s="1092"/>
      <c r="AK61" s="1092"/>
    </row>
    <row r="62" spans="1:37" x14ac:dyDescent="0.2">
      <c r="A62" s="2" t="s">
        <v>154</v>
      </c>
      <c r="B62" s="2" t="s">
        <v>152</v>
      </c>
      <c r="C62" s="3" t="s">
        <v>155</v>
      </c>
      <c r="D62" s="380">
        <v>3.8</v>
      </c>
      <c r="E62" s="425">
        <v>5</v>
      </c>
      <c r="F62" s="426">
        <f t="shared" si="0"/>
        <v>4.4000000000000004</v>
      </c>
      <c r="G62" s="396">
        <v>18</v>
      </c>
      <c r="H62" s="397">
        <v>28</v>
      </c>
      <c r="I62" s="398">
        <f t="shared" si="1"/>
        <v>23</v>
      </c>
      <c r="J62" s="735">
        <v>9</v>
      </c>
      <c r="K62" s="117">
        <v>14</v>
      </c>
      <c r="L62" s="736">
        <f t="shared" si="2"/>
        <v>11.5</v>
      </c>
      <c r="M62" s="164">
        <v>1.036</v>
      </c>
      <c r="N62" s="737">
        <v>1.046</v>
      </c>
      <c r="O62" s="738">
        <f t="shared" si="3"/>
        <v>1.0409999999999999</v>
      </c>
      <c r="P62" s="739">
        <f t="shared" si="4"/>
        <v>10.200768491834765</v>
      </c>
      <c r="Q62" s="57">
        <v>1.01</v>
      </c>
      <c r="R62" s="17">
        <v>1.014</v>
      </c>
      <c r="S62" s="348">
        <f t="shared" si="18"/>
        <v>1.012</v>
      </c>
      <c r="T62" s="349">
        <f t="shared" si="6"/>
        <v>3.0711462450592819</v>
      </c>
      <c r="U62" s="1159">
        <f t="shared" si="7"/>
        <v>0.69892991420032813</v>
      </c>
      <c r="V62" s="740">
        <f t="shared" si="8"/>
        <v>0.5609756097560985</v>
      </c>
      <c r="W62" s="741">
        <f t="shared" si="9"/>
        <v>0.54478325744815481</v>
      </c>
      <c r="X62" s="1159">
        <f t="shared" si="10"/>
        <v>0.57256338571290888</v>
      </c>
      <c r="Y62" s="63">
        <v>2015</v>
      </c>
      <c r="Z62" s="742">
        <f t="shared" si="11"/>
        <v>1.0172432</v>
      </c>
      <c r="AA62" s="622">
        <f t="shared" si="12"/>
        <v>4.3601819472762893</v>
      </c>
      <c r="AB62" s="531">
        <f t="shared" si="19"/>
        <v>5.2750092262474499</v>
      </c>
      <c r="AC62" s="743">
        <f t="shared" si="14"/>
        <v>1.3338591444743422</v>
      </c>
      <c r="AD62" s="169">
        <f t="shared" si="15"/>
        <v>7.4890604890605053</v>
      </c>
      <c r="AE62" s="408">
        <f t="shared" si="16"/>
        <v>1.916666666666665</v>
      </c>
      <c r="AF62" s="1045">
        <f t="shared" si="17"/>
        <v>22.727272727272727</v>
      </c>
      <c r="AG62" s="1094"/>
      <c r="AH62" s="1095"/>
      <c r="AI62" s="1096"/>
      <c r="AJ62" s="1092"/>
      <c r="AK62" s="1092"/>
    </row>
    <row r="63" spans="1:37" ht="17" x14ac:dyDescent="0.2">
      <c r="A63" s="2" t="s">
        <v>156</v>
      </c>
      <c r="B63" s="2" t="s">
        <v>152</v>
      </c>
      <c r="C63" s="3" t="s">
        <v>157</v>
      </c>
      <c r="D63" s="132">
        <v>4</v>
      </c>
      <c r="E63" s="744">
        <v>4.5</v>
      </c>
      <c r="F63" s="745">
        <f t="shared" si="0"/>
        <v>4.25</v>
      </c>
      <c r="G63" s="7">
        <v>25</v>
      </c>
      <c r="H63" s="427">
        <v>45</v>
      </c>
      <c r="I63" s="746">
        <f t="shared" si="1"/>
        <v>35</v>
      </c>
      <c r="J63" s="726">
        <v>25</v>
      </c>
      <c r="K63" s="186">
        <v>40</v>
      </c>
      <c r="L63" s="727">
        <f t="shared" si="2"/>
        <v>32.5</v>
      </c>
      <c r="M63" s="164">
        <v>1.036</v>
      </c>
      <c r="N63" s="526">
        <v>1.044</v>
      </c>
      <c r="O63" s="747">
        <f t="shared" si="3"/>
        <v>1.04</v>
      </c>
      <c r="P63" s="748">
        <f t="shared" si="4"/>
        <v>9.9615384615384812</v>
      </c>
      <c r="Q63" s="749">
        <v>1.0069999999999999</v>
      </c>
      <c r="R63" s="750">
        <v>1.0109999999999999</v>
      </c>
      <c r="S63" s="431">
        <f t="shared" si="18"/>
        <v>1.0089999999999999</v>
      </c>
      <c r="T63" s="432">
        <f t="shared" si="6"/>
        <v>2.3102081268582424</v>
      </c>
      <c r="U63" s="1160">
        <f t="shared" si="7"/>
        <v>0.76808721506442401</v>
      </c>
      <c r="V63" s="751">
        <f t="shared" si="8"/>
        <v>0.87499999999999922</v>
      </c>
      <c r="W63" s="752">
        <f t="shared" si="9"/>
        <v>0.9102560887322797</v>
      </c>
      <c r="X63" s="1160">
        <f t="shared" si="10"/>
        <v>0.62921704658077615</v>
      </c>
      <c r="Y63" s="63">
        <v>2015</v>
      </c>
      <c r="Z63" s="753">
        <f t="shared" si="11"/>
        <v>1.0146048000000001</v>
      </c>
      <c r="AA63" s="754">
        <f t="shared" si="12"/>
        <v>3.6935686513684294</v>
      </c>
      <c r="AB63" s="755">
        <f t="shared" si="19"/>
        <v>9.4759305440370944</v>
      </c>
      <c r="AC63" s="756">
        <f t="shared" si="14"/>
        <v>2.3964723926380231</v>
      </c>
      <c r="AD63" s="757">
        <f t="shared" si="15"/>
        <v>15.150150150150367</v>
      </c>
      <c r="AE63" s="757">
        <f t="shared" si="16"/>
        <v>3.8888888888889332</v>
      </c>
      <c r="AF63" s="1071">
        <f t="shared" si="17"/>
        <v>34.68780971258672</v>
      </c>
      <c r="AG63" s="1094" t="s">
        <v>285</v>
      </c>
      <c r="AH63" s="1095" t="s">
        <v>281</v>
      </c>
      <c r="AI63" s="1096" t="s">
        <v>275</v>
      </c>
      <c r="AJ63" s="1092" t="s">
        <v>301</v>
      </c>
      <c r="AK63" s="1092" t="s">
        <v>302</v>
      </c>
    </row>
    <row r="64" spans="1:37" x14ac:dyDescent="0.2">
      <c r="A64" s="455" t="s">
        <v>158</v>
      </c>
      <c r="B64" s="2" t="s">
        <v>136</v>
      </c>
      <c r="C64" s="3" t="s">
        <v>137</v>
      </c>
      <c r="D64" s="132">
        <v>4</v>
      </c>
      <c r="E64" s="5">
        <v>5.5</v>
      </c>
      <c r="F64" s="132">
        <f t="shared" si="0"/>
        <v>4.75</v>
      </c>
      <c r="G64" s="243">
        <v>15</v>
      </c>
      <c r="H64" s="95">
        <v>30</v>
      </c>
      <c r="I64" s="244">
        <f t="shared" si="1"/>
        <v>22.5</v>
      </c>
      <c r="J64" s="10">
        <v>11</v>
      </c>
      <c r="K64" s="758">
        <v>20</v>
      </c>
      <c r="L64" s="550">
        <f t="shared" si="2"/>
        <v>15.5</v>
      </c>
      <c r="M64" s="13">
        <v>1.044</v>
      </c>
      <c r="N64" s="248">
        <v>1.0549999999999999</v>
      </c>
      <c r="O64" s="759">
        <f t="shared" si="3"/>
        <v>1.0495000000000001</v>
      </c>
      <c r="P64" s="760">
        <f t="shared" si="4"/>
        <v>12.215817055740843</v>
      </c>
      <c r="Q64" s="57">
        <v>1.01</v>
      </c>
      <c r="R64" s="191">
        <v>1.018</v>
      </c>
      <c r="S64" s="40">
        <f t="shared" si="18"/>
        <v>1.014</v>
      </c>
      <c r="T64" s="41">
        <f t="shared" si="6"/>
        <v>3.5759368836291969</v>
      </c>
      <c r="U64" s="1161">
        <f t="shared" si="7"/>
        <v>0.70726993803916871</v>
      </c>
      <c r="V64" s="761">
        <f t="shared" si="8"/>
        <v>0.45454545454545364</v>
      </c>
      <c r="W64" s="718">
        <f t="shared" si="9"/>
        <v>0.44521608900528853</v>
      </c>
      <c r="X64" s="1161">
        <f t="shared" si="10"/>
        <v>0.57939553324168702</v>
      </c>
      <c r="Y64" s="63">
        <v>2015</v>
      </c>
      <c r="Z64" s="741">
        <f t="shared" si="11"/>
        <v>1.0204184000000001</v>
      </c>
      <c r="AA64" s="741">
        <f t="shared" si="12"/>
        <v>5.1380272187469824</v>
      </c>
      <c r="AB64" s="762">
        <f t="shared" si="19"/>
        <v>4.379112652012596</v>
      </c>
      <c r="AC64" s="763">
        <f t="shared" si="14"/>
        <v>1.1019472632527492</v>
      </c>
      <c r="AD64" s="764">
        <f t="shared" si="15"/>
        <v>6.2920573634859247</v>
      </c>
      <c r="AE64" s="765">
        <f t="shared" si="16"/>
        <v>1.6071428571428557</v>
      </c>
      <c r="AF64" s="1038">
        <f t="shared" si="17"/>
        <v>22.189349112426036</v>
      </c>
      <c r="AG64" s="1094"/>
      <c r="AH64" s="1095"/>
      <c r="AI64" s="1096"/>
      <c r="AJ64" s="1092"/>
      <c r="AK64" s="1092"/>
    </row>
    <row r="65" spans="1:37" ht="17" x14ac:dyDescent="0.2">
      <c r="A65" s="2" t="s">
        <v>159</v>
      </c>
      <c r="B65" s="2" t="s">
        <v>129</v>
      </c>
      <c r="C65" s="3" t="s">
        <v>160</v>
      </c>
      <c r="D65" s="502">
        <v>4.4000000000000004</v>
      </c>
      <c r="E65" s="675">
        <v>5.2</v>
      </c>
      <c r="F65" s="420">
        <f t="shared" si="0"/>
        <v>4.8000000000000007</v>
      </c>
      <c r="G65" s="396">
        <v>18</v>
      </c>
      <c r="H65" s="95">
        <v>30</v>
      </c>
      <c r="I65" s="766">
        <f t="shared" si="1"/>
        <v>24</v>
      </c>
      <c r="J65" s="532">
        <v>3.5</v>
      </c>
      <c r="K65" s="492">
        <v>5</v>
      </c>
      <c r="L65" s="767">
        <f t="shared" si="2"/>
        <v>4.25</v>
      </c>
      <c r="M65" s="13">
        <v>1.044</v>
      </c>
      <c r="N65" s="140">
        <v>1.05</v>
      </c>
      <c r="O65" s="676">
        <f t="shared" si="3"/>
        <v>1.0470000000000002</v>
      </c>
      <c r="P65" s="677">
        <f t="shared" si="4"/>
        <v>11.626552053486193</v>
      </c>
      <c r="Q65" s="749">
        <v>1.0069999999999999</v>
      </c>
      <c r="R65" s="750">
        <v>1.0109999999999999</v>
      </c>
      <c r="S65" s="431">
        <f t="shared" si="18"/>
        <v>1.0089999999999999</v>
      </c>
      <c r="T65" s="432">
        <f t="shared" si="6"/>
        <v>2.3102081268582424</v>
      </c>
      <c r="U65" s="1162">
        <f t="shared" si="7"/>
        <v>0.80129894776796429</v>
      </c>
      <c r="V65" s="768">
        <f t="shared" si="8"/>
        <v>0.51063829787233872</v>
      </c>
      <c r="W65" s="769">
        <f t="shared" si="9"/>
        <v>0.54817246240362305</v>
      </c>
      <c r="X65" s="1162">
        <f t="shared" si="10"/>
        <v>0.65642409801151635</v>
      </c>
      <c r="Y65" s="22">
        <v>2015</v>
      </c>
      <c r="Z65" s="770">
        <f t="shared" si="11"/>
        <v>1.0158704000000001</v>
      </c>
      <c r="AA65" s="770">
        <f t="shared" si="12"/>
        <v>3.994603108792576</v>
      </c>
      <c r="AB65" s="771">
        <f t="shared" si="19"/>
        <v>6.0081062739808289</v>
      </c>
      <c r="AC65" s="772">
        <f t="shared" si="14"/>
        <v>1.5122492186712311</v>
      </c>
      <c r="AD65" s="45">
        <f t="shared" si="15"/>
        <v>10.388674388674538</v>
      </c>
      <c r="AE65" s="439">
        <f t="shared" si="16"/>
        <v>2.6666666666666972</v>
      </c>
      <c r="AF65" s="1072">
        <f t="shared" si="17"/>
        <v>23.785926660059467</v>
      </c>
      <c r="AG65" s="1094" t="s">
        <v>285</v>
      </c>
      <c r="AH65" s="1095" t="s">
        <v>280</v>
      </c>
      <c r="AI65" s="1096" t="s">
        <v>276</v>
      </c>
      <c r="AJ65" s="1092" t="s">
        <v>315</v>
      </c>
      <c r="AK65" s="1092" t="s">
        <v>316</v>
      </c>
    </row>
    <row r="66" spans="1:37" x14ac:dyDescent="0.2">
      <c r="A66" s="2" t="s">
        <v>161</v>
      </c>
      <c r="B66" s="2" t="s">
        <v>64</v>
      </c>
      <c r="C66" s="3" t="s">
        <v>162</v>
      </c>
      <c r="D66" s="201">
        <v>5</v>
      </c>
      <c r="E66" s="183">
        <v>6.5</v>
      </c>
      <c r="F66" s="773">
        <f t="shared" si="0"/>
        <v>5.75</v>
      </c>
      <c r="G66" s="136">
        <v>0</v>
      </c>
      <c r="H66" s="491">
        <v>10</v>
      </c>
      <c r="I66" s="136">
        <f t="shared" si="1"/>
        <v>5</v>
      </c>
      <c r="J66" s="245">
        <v>3</v>
      </c>
      <c r="K66" s="266">
        <v>7</v>
      </c>
      <c r="L66" s="655">
        <f t="shared" si="2"/>
        <v>5</v>
      </c>
      <c r="M66" s="139">
        <v>1.04</v>
      </c>
      <c r="N66" s="15">
        <v>1.054</v>
      </c>
      <c r="O66" s="676">
        <f t="shared" si="3"/>
        <v>1.0470000000000002</v>
      </c>
      <c r="P66" s="677">
        <f t="shared" si="4"/>
        <v>11.626552053486193</v>
      </c>
      <c r="Q66" s="774">
        <v>1.0009999999999999</v>
      </c>
      <c r="R66" s="144">
        <v>1.01</v>
      </c>
      <c r="S66" s="774">
        <f t="shared" si="18"/>
        <v>1.0055000000000001</v>
      </c>
      <c r="T66" s="775">
        <f t="shared" si="6"/>
        <v>1.4167081054201844</v>
      </c>
      <c r="U66" s="1163">
        <f t="shared" si="7"/>
        <v>0.8781489044298918</v>
      </c>
      <c r="V66" s="776">
        <f t="shared" si="8"/>
        <v>0.1063829787234039</v>
      </c>
      <c r="W66" s="777">
        <f t="shared" si="9"/>
        <v>0.1223781236385485</v>
      </c>
      <c r="X66" s="1163">
        <f t="shared" si="10"/>
        <v>0.71937958250896739</v>
      </c>
      <c r="Y66" s="63">
        <v>2015</v>
      </c>
      <c r="Z66" s="657">
        <f t="shared" si="11"/>
        <v>1.0130032</v>
      </c>
      <c r="AA66" s="778">
        <f t="shared" si="12"/>
        <v>3.262647891230519</v>
      </c>
      <c r="AB66" s="658">
        <f t="shared" si="19"/>
        <v>1.5324975807040682</v>
      </c>
      <c r="AC66" s="779">
        <f t="shared" si="14"/>
        <v>0.3845207333579429</v>
      </c>
      <c r="AD66" s="780">
        <f t="shared" si="15"/>
        <v>3.5293085293085404</v>
      </c>
      <c r="AE66" s="781">
        <f t="shared" si="16"/>
        <v>0.90909090909089907</v>
      </c>
      <c r="AF66" s="1050">
        <f t="shared" si="17"/>
        <v>4.9726504226752857</v>
      </c>
      <c r="AG66" s="1094"/>
      <c r="AH66" s="1095"/>
      <c r="AI66" s="1096"/>
      <c r="AJ66" s="1092"/>
      <c r="AK66" s="1092"/>
    </row>
    <row r="67" spans="1:37" x14ac:dyDescent="0.2">
      <c r="A67" s="455" t="s">
        <v>163</v>
      </c>
      <c r="B67" s="2" t="s">
        <v>136</v>
      </c>
      <c r="C67" s="3" t="s">
        <v>137</v>
      </c>
      <c r="D67" s="782">
        <v>3.5</v>
      </c>
      <c r="E67" s="783">
        <v>4.7</v>
      </c>
      <c r="F67" s="784">
        <f t="shared" si="0"/>
        <v>4.0999999999999996</v>
      </c>
      <c r="G67" s="655">
        <v>5</v>
      </c>
      <c r="H67" s="157">
        <v>12</v>
      </c>
      <c r="I67" s="367">
        <f t="shared" si="1"/>
        <v>8.5</v>
      </c>
      <c r="J67" s="245">
        <v>3</v>
      </c>
      <c r="K67" s="246">
        <v>6</v>
      </c>
      <c r="L67" s="247">
        <f t="shared" si="2"/>
        <v>4.5</v>
      </c>
      <c r="M67" s="774">
        <v>1.032</v>
      </c>
      <c r="N67" s="160">
        <v>1.04</v>
      </c>
      <c r="O67" s="527">
        <f t="shared" si="3"/>
        <v>1.036</v>
      </c>
      <c r="P67" s="528">
        <f t="shared" si="4"/>
        <v>9</v>
      </c>
      <c r="Q67" s="143">
        <v>1.004</v>
      </c>
      <c r="R67" s="164">
        <v>1.008</v>
      </c>
      <c r="S67" s="785">
        <f t="shared" si="18"/>
        <v>1.006</v>
      </c>
      <c r="T67" s="786">
        <f t="shared" si="6"/>
        <v>1.5447316103379762</v>
      </c>
      <c r="U67" s="1164">
        <f t="shared" si="7"/>
        <v>0.82836315440689157</v>
      </c>
      <c r="V67" s="787">
        <f t="shared" si="8"/>
        <v>0.23611111111111094</v>
      </c>
      <c r="W67" s="788">
        <f t="shared" si="9"/>
        <v>0.25985647787568195</v>
      </c>
      <c r="X67" s="1164">
        <f t="shared" si="10"/>
        <v>0.67859509609012558</v>
      </c>
      <c r="Y67" s="63">
        <v>2015</v>
      </c>
      <c r="Z67" s="789">
        <f t="shared" si="11"/>
        <v>1.0114240000000001</v>
      </c>
      <c r="AA67" s="373">
        <f t="shared" si="12"/>
        <v>2.8926441351888701</v>
      </c>
      <c r="AB67" s="790">
        <f t="shared" si="19"/>
        <v>2.9384879725085877</v>
      </c>
      <c r="AC67" s="791">
        <f t="shared" si="14"/>
        <v>0.74404761904761252</v>
      </c>
      <c r="AD67" s="497">
        <f t="shared" si="15"/>
        <v>5.5025740025739882</v>
      </c>
      <c r="AE67" s="792">
        <f t="shared" si="16"/>
        <v>1.4166666666666654</v>
      </c>
      <c r="AF67" s="1066">
        <f t="shared" si="17"/>
        <v>8.4493041749502975</v>
      </c>
      <c r="AG67" s="1094"/>
      <c r="AH67" s="1095"/>
      <c r="AI67" s="1096"/>
      <c r="AJ67" s="1092"/>
      <c r="AK67" s="1092"/>
    </row>
    <row r="68" spans="1:37" x14ac:dyDescent="0.2">
      <c r="A68" s="455" t="s">
        <v>164</v>
      </c>
      <c r="B68" s="2" t="s">
        <v>136</v>
      </c>
      <c r="C68" s="3" t="s">
        <v>137</v>
      </c>
      <c r="D68" s="154">
        <v>2.8</v>
      </c>
      <c r="E68" s="666">
        <v>3.6</v>
      </c>
      <c r="F68" s="793">
        <f t="shared" si="0"/>
        <v>3.2</v>
      </c>
      <c r="G68" s="243">
        <v>15</v>
      </c>
      <c r="H68" s="489">
        <v>20</v>
      </c>
      <c r="I68" s="537">
        <f t="shared" si="1"/>
        <v>17.5</v>
      </c>
      <c r="J68" s="185">
        <v>22</v>
      </c>
      <c r="K68" s="98">
        <v>35</v>
      </c>
      <c r="L68" s="794">
        <f t="shared" si="2"/>
        <v>28.5</v>
      </c>
      <c r="M68" s="795">
        <v>1.0329999999999999</v>
      </c>
      <c r="N68" s="541">
        <v>1.038</v>
      </c>
      <c r="O68" s="796">
        <f t="shared" si="3"/>
        <v>1.0354999999999999</v>
      </c>
      <c r="P68" s="797">
        <f t="shared" si="4"/>
        <v>8.8792853693867357</v>
      </c>
      <c r="Q68" s="38">
        <v>1.012</v>
      </c>
      <c r="R68" s="58">
        <v>1.0149999999999999</v>
      </c>
      <c r="S68" s="57">
        <f t="shared" si="18"/>
        <v>1.0135000000000001</v>
      </c>
      <c r="T68" s="798">
        <f t="shared" si="6"/>
        <v>3.4499259990133453</v>
      </c>
      <c r="U68" s="1165">
        <f t="shared" si="7"/>
        <v>0.6114635519083873</v>
      </c>
      <c r="V68" s="799">
        <f t="shared" si="8"/>
        <v>0.49295774647887514</v>
      </c>
      <c r="W68" s="800">
        <f t="shared" si="9"/>
        <v>0.43561148364549374</v>
      </c>
      <c r="X68" s="1165">
        <f t="shared" si="10"/>
        <v>0.50091094172335093</v>
      </c>
      <c r="Y68" s="63">
        <v>2015</v>
      </c>
      <c r="Z68" s="801">
        <f t="shared" si="11"/>
        <v>1.0174776000000001</v>
      </c>
      <c r="AA68" s="802">
        <f t="shared" si="12"/>
        <v>4.4315541731768544</v>
      </c>
      <c r="AB68" s="803">
        <f t="shared" si="19"/>
        <v>3.94895319252179</v>
      </c>
      <c r="AC68" s="804">
        <f t="shared" si="14"/>
        <v>1.0012816404998344</v>
      </c>
      <c r="AD68" s="805">
        <f t="shared" si="15"/>
        <v>5.0725725725725352</v>
      </c>
      <c r="AE68" s="806">
        <f t="shared" si="16"/>
        <v>1.2962962962962898</v>
      </c>
      <c r="AF68" s="1073">
        <f t="shared" si="17"/>
        <v>17.266896891958559</v>
      </c>
      <c r="AG68" s="1094"/>
      <c r="AH68" s="1095"/>
      <c r="AI68" s="1096"/>
      <c r="AJ68" s="1092"/>
      <c r="AK68" s="1092"/>
    </row>
    <row r="69" spans="1:37" ht="17" x14ac:dyDescent="0.2">
      <c r="A69" s="2" t="s">
        <v>165</v>
      </c>
      <c r="B69" s="2" t="s">
        <v>105</v>
      </c>
      <c r="C69" s="3" t="s">
        <v>166</v>
      </c>
      <c r="D69" s="627">
        <v>5.8</v>
      </c>
      <c r="E69" s="628">
        <v>6.3</v>
      </c>
      <c r="F69" s="629">
        <f t="shared" si="0"/>
        <v>6.05</v>
      </c>
      <c r="G69" s="396">
        <v>18</v>
      </c>
      <c r="H69" s="807">
        <v>24</v>
      </c>
      <c r="I69" s="549">
        <f t="shared" si="1"/>
        <v>21</v>
      </c>
      <c r="J69" s="346">
        <v>8</v>
      </c>
      <c r="K69" s="11">
        <v>17</v>
      </c>
      <c r="L69" s="399">
        <f t="shared" si="2"/>
        <v>12.5</v>
      </c>
      <c r="M69" s="630">
        <v>1.054</v>
      </c>
      <c r="N69" s="55">
        <v>1.06</v>
      </c>
      <c r="O69" s="730">
        <f t="shared" si="3"/>
        <v>1.0569999999999999</v>
      </c>
      <c r="P69" s="731">
        <f t="shared" si="4"/>
        <v>13.966887417218516</v>
      </c>
      <c r="Q69" s="57">
        <v>1.01</v>
      </c>
      <c r="R69" s="17">
        <v>1.014</v>
      </c>
      <c r="S69" s="348">
        <f t="shared" si="18"/>
        <v>1.012</v>
      </c>
      <c r="T69" s="349">
        <f t="shared" si="6"/>
        <v>3.0711462450592819</v>
      </c>
      <c r="U69" s="1158">
        <f t="shared" si="7"/>
        <v>0.7801123361764094</v>
      </c>
      <c r="V69" s="641">
        <f t="shared" si="8"/>
        <v>0.36842105263157932</v>
      </c>
      <c r="W69" s="808">
        <f t="shared" si="9"/>
        <v>0.38769602934958675</v>
      </c>
      <c r="X69" s="1158">
        <f t="shared" si="10"/>
        <v>0.63906802579571464</v>
      </c>
      <c r="Y69" s="22">
        <v>2015</v>
      </c>
      <c r="Z69" s="104">
        <f t="shared" si="11"/>
        <v>1.0201359999999999</v>
      </c>
      <c r="AA69" s="732">
        <f t="shared" si="12"/>
        <v>5.0410962489856708</v>
      </c>
      <c r="AB69" s="153">
        <f t="shared" si="19"/>
        <v>4.1657605732533778</v>
      </c>
      <c r="AC69" s="809">
        <f t="shared" si="14"/>
        <v>1.0429082240762848</v>
      </c>
      <c r="AD69" s="810">
        <f t="shared" si="15"/>
        <v>6.8378378378378528</v>
      </c>
      <c r="AE69" s="764">
        <f t="shared" si="16"/>
        <v>1.7499999999999984</v>
      </c>
      <c r="AF69" s="1074">
        <f t="shared" si="17"/>
        <v>20.750988142292488</v>
      </c>
      <c r="AG69" s="1094" t="s">
        <v>285</v>
      </c>
      <c r="AH69" s="1095" t="s">
        <v>280</v>
      </c>
      <c r="AI69" s="1096" t="s">
        <v>276</v>
      </c>
      <c r="AJ69" s="1092" t="s">
        <v>319</v>
      </c>
      <c r="AK69" s="1092" t="s">
        <v>320</v>
      </c>
    </row>
    <row r="70" spans="1:37" x14ac:dyDescent="0.2">
      <c r="A70" s="2" t="s">
        <v>167</v>
      </c>
      <c r="B70" s="2" t="s">
        <v>168</v>
      </c>
      <c r="C70" s="3" t="s">
        <v>169</v>
      </c>
      <c r="D70" s="49">
        <v>4.5</v>
      </c>
      <c r="E70" s="488">
        <v>5.6</v>
      </c>
      <c r="F70" s="811">
        <f t="shared" si="0"/>
        <v>5.05</v>
      </c>
      <c r="G70" s="396">
        <v>18</v>
      </c>
      <c r="H70" s="397">
        <v>28</v>
      </c>
      <c r="I70" s="398">
        <f t="shared" si="1"/>
        <v>23</v>
      </c>
      <c r="J70" s="457">
        <v>14</v>
      </c>
      <c r="K70" s="812">
        <v>28</v>
      </c>
      <c r="L70" s="813">
        <f t="shared" si="2"/>
        <v>21</v>
      </c>
      <c r="M70" s="35">
        <v>1.048</v>
      </c>
      <c r="N70" s="581">
        <v>1.056</v>
      </c>
      <c r="O70" s="504">
        <f t="shared" si="3"/>
        <v>1.052</v>
      </c>
      <c r="P70" s="505">
        <f t="shared" si="4"/>
        <v>12.802281368821298</v>
      </c>
      <c r="Q70" s="57">
        <v>1.01</v>
      </c>
      <c r="R70" s="39">
        <v>1.016</v>
      </c>
      <c r="S70" s="100">
        <f t="shared" si="18"/>
        <v>1.0129999999999999</v>
      </c>
      <c r="T70" s="101">
        <f t="shared" si="6"/>
        <v>3.323790720631763</v>
      </c>
      <c r="U70" s="1166">
        <f t="shared" si="7"/>
        <v>0.74037512339585587</v>
      </c>
      <c r="V70" s="814">
        <f t="shared" si="8"/>
        <v>0.44230769230769196</v>
      </c>
      <c r="W70" s="704">
        <f t="shared" si="9"/>
        <v>0.44787218013214292</v>
      </c>
      <c r="X70" s="1166">
        <f t="shared" si="10"/>
        <v>0.60651530108588514</v>
      </c>
      <c r="Y70" s="22">
        <v>2015</v>
      </c>
      <c r="Z70" s="732">
        <f t="shared" si="11"/>
        <v>1.0200511999999999</v>
      </c>
      <c r="AA70" s="732">
        <f t="shared" si="12"/>
        <v>5.0375018298244312</v>
      </c>
      <c r="AB70" s="664">
        <f t="shared" si="19"/>
        <v>4.5657551653537771</v>
      </c>
      <c r="AC70" s="815">
        <f t="shared" si="14"/>
        <v>1.1470635173954711</v>
      </c>
      <c r="AD70" s="816">
        <f t="shared" si="15"/>
        <v>6.9198099198099694</v>
      </c>
      <c r="AE70" s="306">
        <f t="shared" si="16"/>
        <v>1.7692307692307827</v>
      </c>
      <c r="AF70" s="1075">
        <f t="shared" si="17"/>
        <v>22.704837117472856</v>
      </c>
      <c r="AG70" s="1094"/>
      <c r="AH70" s="1095"/>
      <c r="AI70" s="1096"/>
      <c r="AJ70" s="1092"/>
      <c r="AK70" s="1092"/>
    </row>
    <row r="71" spans="1:37" x14ac:dyDescent="0.2">
      <c r="A71" s="2" t="s">
        <v>170</v>
      </c>
      <c r="B71" s="2" t="s">
        <v>119</v>
      </c>
      <c r="C71" s="3" t="s">
        <v>171</v>
      </c>
      <c r="D71" s="817">
        <v>4.7</v>
      </c>
      <c r="E71" s="30">
        <v>5.4</v>
      </c>
      <c r="F71" s="811">
        <f t="shared" si="0"/>
        <v>5.0500000000000007</v>
      </c>
      <c r="G71" s="547">
        <v>16</v>
      </c>
      <c r="H71" s="717">
        <v>22</v>
      </c>
      <c r="I71" s="323">
        <f t="shared" si="1"/>
        <v>19</v>
      </c>
      <c r="J71" s="245">
        <v>3</v>
      </c>
      <c r="K71" s="492">
        <v>5</v>
      </c>
      <c r="L71" s="367">
        <f t="shared" si="2"/>
        <v>4</v>
      </c>
      <c r="M71" s="13">
        <v>1.044</v>
      </c>
      <c r="N71" s="384">
        <v>1.048</v>
      </c>
      <c r="O71" s="410">
        <f t="shared" si="3"/>
        <v>1.046</v>
      </c>
      <c r="P71" s="411">
        <f t="shared" si="4"/>
        <v>11.390057361376677</v>
      </c>
      <c r="Q71" s="248">
        <v>1.006</v>
      </c>
      <c r="R71" s="385">
        <v>1.012</v>
      </c>
      <c r="S71" s="431">
        <f t="shared" si="18"/>
        <v>1.0089999999999999</v>
      </c>
      <c r="T71" s="432">
        <f t="shared" si="6"/>
        <v>2.3102081268582424</v>
      </c>
      <c r="U71" s="1167">
        <f t="shared" si="7"/>
        <v>0.79717326668677857</v>
      </c>
      <c r="V71" s="742">
        <f t="shared" si="8"/>
        <v>0.41304347826086918</v>
      </c>
      <c r="W71" s="818">
        <f t="shared" si="9"/>
        <v>0.4416999079288188</v>
      </c>
      <c r="X71" s="1167">
        <f t="shared" si="10"/>
        <v>0.65304434006980905</v>
      </c>
      <c r="Y71" s="22">
        <v>2015</v>
      </c>
      <c r="Z71" s="819">
        <f t="shared" si="11"/>
        <v>1.0156896</v>
      </c>
      <c r="AA71" s="819">
        <f t="shared" si="12"/>
        <v>3.9518448684591752</v>
      </c>
      <c r="AB71" s="706">
        <f t="shared" si="19"/>
        <v>4.807881035929455</v>
      </c>
      <c r="AC71" s="342">
        <f t="shared" si="14"/>
        <v>1.2109932694268839</v>
      </c>
      <c r="AD71" s="820">
        <f t="shared" si="15"/>
        <v>8.2243672243673416</v>
      </c>
      <c r="AE71" s="821">
        <f t="shared" si="16"/>
        <v>2.1111111111111351</v>
      </c>
      <c r="AF71" s="1076">
        <f t="shared" si="17"/>
        <v>18.830525272547078</v>
      </c>
      <c r="AG71" s="1094" t="s">
        <v>285</v>
      </c>
      <c r="AH71" s="1095" t="s">
        <v>280</v>
      </c>
      <c r="AI71" s="1096" t="s">
        <v>276</v>
      </c>
      <c r="AJ71" s="1100" t="s">
        <v>311</v>
      </c>
      <c r="AK71" s="1100" t="s">
        <v>312</v>
      </c>
    </row>
    <row r="72" spans="1:37" ht="17" x14ac:dyDescent="0.2">
      <c r="A72" s="455" t="s">
        <v>172</v>
      </c>
      <c r="B72" s="2" t="s">
        <v>173</v>
      </c>
      <c r="C72" s="3" t="s">
        <v>174</v>
      </c>
      <c r="D72" s="299">
        <v>6</v>
      </c>
      <c r="E72" s="822">
        <v>9</v>
      </c>
      <c r="F72" s="823">
        <f t="shared" si="0"/>
        <v>7.5</v>
      </c>
      <c r="G72" s="7">
        <v>25</v>
      </c>
      <c r="H72" s="441">
        <v>60</v>
      </c>
      <c r="I72" s="309">
        <f t="shared" si="1"/>
        <v>42.5</v>
      </c>
      <c r="J72" s="245">
        <v>3</v>
      </c>
      <c r="K72" s="266">
        <v>7</v>
      </c>
      <c r="L72" s="655">
        <f t="shared" si="2"/>
        <v>5</v>
      </c>
      <c r="M72" s="286">
        <v>1.06</v>
      </c>
      <c r="N72" s="358">
        <v>1.085</v>
      </c>
      <c r="O72" s="447">
        <f t="shared" si="3"/>
        <v>1.0725</v>
      </c>
      <c r="P72" s="824">
        <f t="shared" si="4"/>
        <v>17.508158508158516</v>
      </c>
      <c r="Q72" s="57">
        <v>1.01</v>
      </c>
      <c r="R72" s="58">
        <v>1.0149999999999999</v>
      </c>
      <c r="S72" s="59">
        <f t="shared" si="18"/>
        <v>1.0125</v>
      </c>
      <c r="T72" s="60">
        <f t="shared" si="6"/>
        <v>3.1975308641975175</v>
      </c>
      <c r="U72" s="1117">
        <f t="shared" si="7"/>
        <v>0.81736909323116302</v>
      </c>
      <c r="V72" s="405">
        <f t="shared" si="8"/>
        <v>0.58620689655172398</v>
      </c>
      <c r="W72" s="511">
        <f t="shared" si="9"/>
        <v>0.63871611610557666</v>
      </c>
      <c r="X72" s="1117">
        <f t="shared" si="10"/>
        <v>0.66958876117496879</v>
      </c>
      <c r="Y72" s="63">
        <v>2015</v>
      </c>
      <c r="Z72" s="61">
        <f t="shared" si="11"/>
        <v>1.0233479999999999</v>
      </c>
      <c r="AA72" s="177">
        <f t="shared" si="12"/>
        <v>5.7848923422256657</v>
      </c>
      <c r="AB72" s="67">
        <f t="shared" si="19"/>
        <v>7.3467227194151468</v>
      </c>
      <c r="AC72" s="825">
        <f t="shared" si="14"/>
        <v>1.8202843926674721</v>
      </c>
      <c r="AD72" s="423">
        <f t="shared" si="15"/>
        <v>13.291505791505847</v>
      </c>
      <c r="AE72" s="27">
        <f t="shared" si="16"/>
        <v>3.4000000000000119</v>
      </c>
      <c r="AF72" s="1070">
        <f t="shared" si="17"/>
        <v>41.97530864197531</v>
      </c>
      <c r="AG72" s="1097" t="s">
        <v>285</v>
      </c>
      <c r="AH72" s="1095" t="s">
        <v>274</v>
      </c>
      <c r="AI72" s="1096" t="s">
        <v>275</v>
      </c>
      <c r="AJ72" s="1092" t="s">
        <v>353</v>
      </c>
      <c r="AK72" s="1092" t="s">
        <v>354</v>
      </c>
    </row>
    <row r="73" spans="1:37" x14ac:dyDescent="0.2">
      <c r="A73" s="455" t="s">
        <v>175</v>
      </c>
      <c r="B73" s="2" t="s">
        <v>85</v>
      </c>
      <c r="C73" s="3" t="s">
        <v>176</v>
      </c>
      <c r="D73" s="49">
        <v>4.5</v>
      </c>
      <c r="E73" s="503">
        <v>5.8</v>
      </c>
      <c r="F73" s="345">
        <f t="shared" si="0"/>
        <v>5.15</v>
      </c>
      <c r="G73" s="7">
        <v>25</v>
      </c>
      <c r="H73" s="427">
        <v>45</v>
      </c>
      <c r="I73" s="746">
        <f t="shared" si="1"/>
        <v>35</v>
      </c>
      <c r="J73" s="136">
        <v>2</v>
      </c>
      <c r="K73" s="266">
        <v>7</v>
      </c>
      <c r="L73" s="247">
        <f t="shared" si="2"/>
        <v>4.5</v>
      </c>
      <c r="M73" s="13">
        <v>1.044</v>
      </c>
      <c r="N73" s="581">
        <v>1.056</v>
      </c>
      <c r="O73" s="582">
        <f t="shared" si="3"/>
        <v>1.05</v>
      </c>
      <c r="P73" s="583">
        <f t="shared" si="4"/>
        <v>12.333333333333343</v>
      </c>
      <c r="Q73" s="35">
        <v>1.0089999999999999</v>
      </c>
      <c r="R73" s="17">
        <v>1.014</v>
      </c>
      <c r="S73" s="826">
        <f t="shared" si="18"/>
        <v>1.0114999999999998</v>
      </c>
      <c r="T73" s="827">
        <f t="shared" si="6"/>
        <v>2.9446366782006521</v>
      </c>
      <c r="U73" s="1168">
        <f t="shared" si="7"/>
        <v>0.76124567474048788</v>
      </c>
      <c r="V73" s="828">
        <f t="shared" si="8"/>
        <v>0.6999999999999994</v>
      </c>
      <c r="W73" s="484">
        <f t="shared" si="9"/>
        <v>0.72341579275906842</v>
      </c>
      <c r="X73" s="1168">
        <f t="shared" si="10"/>
        <v>0.62361245674740773</v>
      </c>
      <c r="Y73" s="63">
        <v>2015</v>
      </c>
      <c r="Z73" s="829">
        <f t="shared" si="11"/>
        <v>1.0184607999999999</v>
      </c>
      <c r="AA73" s="42">
        <f t="shared" si="12"/>
        <v>4.6421130334486431</v>
      </c>
      <c r="AB73" s="830">
        <f t="shared" si="19"/>
        <v>7.5396699192389915</v>
      </c>
      <c r="AC73" s="714">
        <f t="shared" si="14"/>
        <v>1.8959091697001274</v>
      </c>
      <c r="AD73" s="418">
        <f t="shared" si="15"/>
        <v>11.886016451234005</v>
      </c>
      <c r="AE73" s="529">
        <f t="shared" si="16"/>
        <v>3.0434782608696067</v>
      </c>
      <c r="AF73" s="1071">
        <f t="shared" si="17"/>
        <v>34.602076124567482</v>
      </c>
      <c r="AG73" s="1097"/>
      <c r="AH73" s="1095"/>
      <c r="AI73" s="1096"/>
      <c r="AJ73" s="1092"/>
      <c r="AK73" s="1092"/>
    </row>
    <row r="74" spans="1:37" ht="17" x14ac:dyDescent="0.2">
      <c r="A74" s="2" t="s">
        <v>1</v>
      </c>
      <c r="B74" s="2" t="s">
        <v>124</v>
      </c>
      <c r="C74" s="3" t="s">
        <v>177</v>
      </c>
      <c r="D74" s="130">
        <v>4.2</v>
      </c>
      <c r="E74" s="831">
        <v>5.9</v>
      </c>
      <c r="F74" s="811">
        <f t="shared" si="0"/>
        <v>5.0500000000000007</v>
      </c>
      <c r="G74" s="7">
        <v>25</v>
      </c>
      <c r="H74" s="31">
        <v>40</v>
      </c>
      <c r="I74" s="32">
        <f t="shared" si="1"/>
        <v>32.5</v>
      </c>
      <c r="J74" s="185">
        <v>22</v>
      </c>
      <c r="K74" s="186">
        <v>40</v>
      </c>
      <c r="L74" s="187">
        <f t="shared" si="2"/>
        <v>31</v>
      </c>
      <c r="M74" s="54">
        <v>1.0449999999999999</v>
      </c>
      <c r="N74" s="730">
        <v>1.0649999999999999</v>
      </c>
      <c r="O74" s="832">
        <f t="shared" si="3"/>
        <v>1.0549999999999999</v>
      </c>
      <c r="P74" s="833">
        <f t="shared" si="4"/>
        <v>13.502369668246445</v>
      </c>
      <c r="Q74" s="57">
        <v>1.01</v>
      </c>
      <c r="R74" s="191">
        <v>1.018</v>
      </c>
      <c r="S74" s="40">
        <f t="shared" si="18"/>
        <v>1.014</v>
      </c>
      <c r="T74" s="41">
        <f t="shared" si="6"/>
        <v>3.5759368836291969</v>
      </c>
      <c r="U74" s="1169">
        <f t="shared" si="7"/>
        <v>0.7351622736238117</v>
      </c>
      <c r="V74" s="834">
        <f t="shared" si="8"/>
        <v>0.59090909090909161</v>
      </c>
      <c r="W74" s="835">
        <f t="shared" si="9"/>
        <v>0.59526275037052956</v>
      </c>
      <c r="X74" s="1169">
        <f t="shared" si="10"/>
        <v>0.60224493455262662</v>
      </c>
      <c r="Y74" s="63">
        <v>2015</v>
      </c>
      <c r="Z74" s="836">
        <f t="shared" si="11"/>
        <v>1.0214128</v>
      </c>
      <c r="AA74" s="836">
        <f t="shared" si="12"/>
        <v>5.3706359310879952</v>
      </c>
      <c r="AB74" s="624">
        <f t="shared" si="19"/>
        <v>6.0514248995865332</v>
      </c>
      <c r="AC74" s="837">
        <f t="shared" si="14"/>
        <v>1.5177837555107216</v>
      </c>
      <c r="AD74" s="47">
        <f t="shared" si="15"/>
        <v>9.0885273028130023</v>
      </c>
      <c r="AE74" s="48">
        <f t="shared" si="16"/>
        <v>2.3214285714285694</v>
      </c>
      <c r="AF74" s="1025">
        <f t="shared" si="17"/>
        <v>32.051282051282051</v>
      </c>
      <c r="AG74" s="1094" t="s">
        <v>285</v>
      </c>
      <c r="AH74" s="1095" t="s">
        <v>281</v>
      </c>
      <c r="AI74" s="1096" t="s">
        <v>276</v>
      </c>
      <c r="AJ74" s="1092" t="s">
        <v>299</v>
      </c>
      <c r="AK74" s="1092" t="s">
        <v>300</v>
      </c>
    </row>
    <row r="75" spans="1:37" x14ac:dyDescent="0.2">
      <c r="A75" s="2" t="s">
        <v>178</v>
      </c>
      <c r="B75" s="2" t="s">
        <v>79</v>
      </c>
      <c r="C75" s="3" t="s">
        <v>179</v>
      </c>
      <c r="D75" s="111">
        <v>5.5</v>
      </c>
      <c r="E75" s="822">
        <v>9</v>
      </c>
      <c r="F75" s="395">
        <f t="shared" si="0"/>
        <v>7.25</v>
      </c>
      <c r="G75" s="172">
        <v>30</v>
      </c>
      <c r="H75" s="441">
        <v>60</v>
      </c>
      <c r="I75" s="442">
        <f t="shared" si="1"/>
        <v>45</v>
      </c>
      <c r="J75" s="52">
        <v>10</v>
      </c>
      <c r="K75" s="309">
        <v>22</v>
      </c>
      <c r="L75" s="758">
        <f t="shared" si="2"/>
        <v>16</v>
      </c>
      <c r="M75" s="443">
        <v>1.0549999999999999</v>
      </c>
      <c r="N75" s="286">
        <v>1.0880000000000001</v>
      </c>
      <c r="O75" s="506">
        <f t="shared" si="3"/>
        <v>1.0714999999999999</v>
      </c>
      <c r="P75" s="838">
        <f t="shared" si="4"/>
        <v>17.282781147923458</v>
      </c>
      <c r="Q75" s="446">
        <v>1.0149999999999999</v>
      </c>
      <c r="R75" s="209">
        <v>1.022</v>
      </c>
      <c r="S75" s="447">
        <f t="shared" si="18"/>
        <v>1.0185</v>
      </c>
      <c r="T75" s="448">
        <f t="shared" si="6"/>
        <v>4.704467353951884</v>
      </c>
      <c r="U75" s="1151">
        <f t="shared" si="7"/>
        <v>0.72779454222753204</v>
      </c>
      <c r="V75" s="839">
        <f t="shared" si="8"/>
        <v>0.62937062937063026</v>
      </c>
      <c r="W75" s="43">
        <f t="shared" si="9"/>
        <v>0.62937062937063026</v>
      </c>
      <c r="X75" s="1151">
        <f t="shared" si="10"/>
        <v>0.59620928899279424</v>
      </c>
      <c r="Y75" s="63">
        <v>2015</v>
      </c>
      <c r="Z75" s="840">
        <f t="shared" si="11"/>
        <v>1.0280824</v>
      </c>
      <c r="AA75" s="841">
        <f t="shared" si="12"/>
        <v>6.9786264879019448</v>
      </c>
      <c r="AB75" s="842">
        <f t="shared" si="19"/>
        <v>6.4482602813048393</v>
      </c>
      <c r="AC75" s="843">
        <f t="shared" si="14"/>
        <v>1.6024271429792354</v>
      </c>
      <c r="AD75" s="453">
        <f t="shared" si="15"/>
        <v>9.5653761869978204</v>
      </c>
      <c r="AE75" s="454">
        <f t="shared" si="16"/>
        <v>2.4324324324324378</v>
      </c>
      <c r="AF75" s="1048">
        <f t="shared" si="17"/>
        <v>44.18262150220913</v>
      </c>
      <c r="AG75" s="1092"/>
      <c r="AH75" s="1092"/>
      <c r="AI75" s="1093"/>
      <c r="AJ75" s="1092"/>
      <c r="AK75" s="1092"/>
    </row>
    <row r="76" spans="1:37" x14ac:dyDescent="0.2">
      <c r="A76" s="2" t="s">
        <v>180</v>
      </c>
      <c r="B76" s="2" t="s">
        <v>67</v>
      </c>
      <c r="C76" s="3" t="s">
        <v>181</v>
      </c>
      <c r="D76" s="844">
        <v>3.2</v>
      </c>
      <c r="E76" s="365">
        <v>3.8</v>
      </c>
      <c r="F76" s="156">
        <f t="shared" si="0"/>
        <v>3.5</v>
      </c>
      <c r="G76" s="7">
        <v>25</v>
      </c>
      <c r="H76" s="263">
        <v>35</v>
      </c>
      <c r="I76" s="282">
        <f t="shared" si="1"/>
        <v>30</v>
      </c>
      <c r="J76" s="346">
        <v>8</v>
      </c>
      <c r="K76" s="117">
        <v>14</v>
      </c>
      <c r="L76" s="347">
        <f t="shared" si="2"/>
        <v>11</v>
      </c>
      <c r="M76" s="540">
        <v>1.03</v>
      </c>
      <c r="N76" s="271">
        <v>1.0389999999999999</v>
      </c>
      <c r="O76" s="845">
        <f t="shared" si="3"/>
        <v>1.0345</v>
      </c>
      <c r="P76" s="846">
        <f t="shared" si="4"/>
        <v>8.6375060415659561</v>
      </c>
      <c r="Q76" s="749">
        <v>1.0069999999999999</v>
      </c>
      <c r="R76" s="750">
        <v>1.0109999999999999</v>
      </c>
      <c r="S76" s="431">
        <f t="shared" si="18"/>
        <v>1.0089999999999999</v>
      </c>
      <c r="T76" s="432">
        <f t="shared" si="6"/>
        <v>2.3102081268582424</v>
      </c>
      <c r="U76" s="1170">
        <f t="shared" si="7"/>
        <v>0.73253759641487814</v>
      </c>
      <c r="V76" s="847">
        <f t="shared" si="8"/>
        <v>0.8695652173913051</v>
      </c>
      <c r="W76" s="848">
        <f t="shared" si="9"/>
        <v>0.87368961233682341</v>
      </c>
      <c r="X76" s="1170">
        <f t="shared" si="10"/>
        <v>0.60009479898306817</v>
      </c>
      <c r="Y76" s="22">
        <v>2015</v>
      </c>
      <c r="Z76" s="585">
        <f t="shared" si="11"/>
        <v>1.0136103999999999</v>
      </c>
      <c r="AA76" s="849">
        <f t="shared" si="12"/>
        <v>3.4541835898373972</v>
      </c>
      <c r="AB76" s="850">
        <f t="shared" si="19"/>
        <v>8.685120295361088</v>
      </c>
      <c r="AC76" s="851">
        <f t="shared" si="14"/>
        <v>2.2041967906894873</v>
      </c>
      <c r="AD76" s="171">
        <f t="shared" si="15"/>
        <v>12.985842985843172</v>
      </c>
      <c r="AE76" s="171">
        <f t="shared" si="16"/>
        <v>3.3333333333333717</v>
      </c>
      <c r="AF76" s="1077">
        <f t="shared" si="17"/>
        <v>29.732408325074335</v>
      </c>
      <c r="AG76" s="1092"/>
      <c r="AH76" s="1092"/>
      <c r="AI76" s="1093"/>
      <c r="AJ76" s="1092"/>
      <c r="AK76" s="1092"/>
    </row>
    <row r="77" spans="1:37" x14ac:dyDescent="0.2">
      <c r="A77" s="2" t="s">
        <v>182</v>
      </c>
      <c r="B77" s="2" t="s">
        <v>64</v>
      </c>
      <c r="C77" s="3" t="s">
        <v>183</v>
      </c>
      <c r="D77" s="132">
        <v>4</v>
      </c>
      <c r="E77" s="440">
        <v>8</v>
      </c>
      <c r="F77" s="203">
        <f t="shared" si="0"/>
        <v>6</v>
      </c>
      <c r="G77" s="94">
        <v>20</v>
      </c>
      <c r="H77" s="323">
        <v>25</v>
      </c>
      <c r="I77" s="244">
        <f t="shared" si="1"/>
        <v>22.5</v>
      </c>
      <c r="J77" s="852">
        <v>15</v>
      </c>
      <c r="K77" s="309">
        <v>22</v>
      </c>
      <c r="L77" s="539">
        <f t="shared" si="2"/>
        <v>18.5</v>
      </c>
      <c r="M77" s="139">
        <v>1.04</v>
      </c>
      <c r="N77" s="121">
        <v>1.0740000000000001</v>
      </c>
      <c r="O77" s="730">
        <f t="shared" si="3"/>
        <v>1.0569999999999999</v>
      </c>
      <c r="P77" s="731">
        <f t="shared" si="4"/>
        <v>13.966887417218516</v>
      </c>
      <c r="Q77" s="17">
        <v>1.008</v>
      </c>
      <c r="R77" s="385">
        <v>1.012</v>
      </c>
      <c r="S77" s="385">
        <f t="shared" si="18"/>
        <v>1.01</v>
      </c>
      <c r="T77" s="386">
        <f t="shared" si="6"/>
        <v>2.5643564356435604</v>
      </c>
      <c r="U77" s="1114">
        <f t="shared" si="7"/>
        <v>0.81639742921660574</v>
      </c>
      <c r="V77" s="853">
        <f t="shared" si="8"/>
        <v>0.39473684210526355</v>
      </c>
      <c r="W77" s="854">
        <f t="shared" si="9"/>
        <v>0.42971166591673998</v>
      </c>
      <c r="X77" s="1114">
        <f t="shared" si="10"/>
        <v>0.66879277401424342</v>
      </c>
      <c r="Y77" s="63">
        <v>2015</v>
      </c>
      <c r="Z77" s="855">
        <f t="shared" si="11"/>
        <v>1.0184975999999999</v>
      </c>
      <c r="AA77" s="761">
        <f t="shared" si="12"/>
        <v>4.6259340371123123</v>
      </c>
      <c r="AB77" s="856">
        <f t="shared" si="19"/>
        <v>4.863882584466201</v>
      </c>
      <c r="AC77" s="857">
        <f t="shared" si="14"/>
        <v>1.2163740160885808</v>
      </c>
      <c r="AD77" s="858">
        <f t="shared" si="15"/>
        <v>8.7741312741312871</v>
      </c>
      <c r="AE77" s="257">
        <f t="shared" si="16"/>
        <v>2.2499999999999982</v>
      </c>
      <c r="AF77" s="1035">
        <f t="shared" si="17"/>
        <v>22.277227722772277</v>
      </c>
      <c r="AG77" s="1092"/>
      <c r="AH77" s="1092"/>
      <c r="AI77" s="1093"/>
      <c r="AJ77" s="1092"/>
      <c r="AK77" s="1092"/>
    </row>
    <row r="78" spans="1:37" x14ac:dyDescent="0.2">
      <c r="A78" s="2" t="s">
        <v>184</v>
      </c>
      <c r="B78" s="2" t="s">
        <v>12</v>
      </c>
      <c r="C78" s="3" t="s">
        <v>15</v>
      </c>
      <c r="D78" s="817">
        <v>4.7</v>
      </c>
      <c r="E78" s="30">
        <v>5.4</v>
      </c>
      <c r="F78" s="811">
        <f t="shared" si="0"/>
        <v>5.0500000000000007</v>
      </c>
      <c r="G78" s="94">
        <v>20</v>
      </c>
      <c r="H78" s="263">
        <v>35</v>
      </c>
      <c r="I78" s="264">
        <f t="shared" si="1"/>
        <v>27.5</v>
      </c>
      <c r="J78" s="245">
        <v>3</v>
      </c>
      <c r="K78" s="266">
        <v>7</v>
      </c>
      <c r="L78" s="655">
        <f t="shared" si="2"/>
        <v>5</v>
      </c>
      <c r="M78" s="54">
        <v>1.0449999999999999</v>
      </c>
      <c r="N78" s="429">
        <v>1.0509999999999999</v>
      </c>
      <c r="O78" s="15">
        <f t="shared" si="3"/>
        <v>1.048</v>
      </c>
      <c r="P78" s="16">
        <f t="shared" si="4"/>
        <v>11.862595419847338</v>
      </c>
      <c r="Q78" s="17">
        <v>1.008</v>
      </c>
      <c r="R78" s="385">
        <v>1.012</v>
      </c>
      <c r="S78" s="385">
        <f t="shared" si="18"/>
        <v>1.01</v>
      </c>
      <c r="T78" s="386">
        <f t="shared" si="6"/>
        <v>2.5643564356435604</v>
      </c>
      <c r="U78" s="1171">
        <f t="shared" si="7"/>
        <v>0.78382838283828438</v>
      </c>
      <c r="V78" s="835">
        <f t="shared" si="8"/>
        <v>0.57291666666666619</v>
      </c>
      <c r="W78" s="859">
        <f t="shared" si="9"/>
        <v>0.60501938784990972</v>
      </c>
      <c r="X78" s="1171">
        <f t="shared" si="10"/>
        <v>0.64211221122112261</v>
      </c>
      <c r="Y78" s="22">
        <v>2015</v>
      </c>
      <c r="Z78" s="291">
        <f t="shared" si="11"/>
        <v>1.0168704</v>
      </c>
      <c r="AA78" s="291">
        <f t="shared" si="12"/>
        <v>4.2454780439876032</v>
      </c>
      <c r="AB78" s="196">
        <f t="shared" si="19"/>
        <v>6.4774802071924933</v>
      </c>
      <c r="AC78" s="860">
        <f t="shared" si="14"/>
        <v>1.6300739757207936</v>
      </c>
      <c r="AD78" s="861">
        <f t="shared" si="15"/>
        <v>10.723938223938241</v>
      </c>
      <c r="AE78" s="364">
        <f t="shared" si="16"/>
        <v>2.7499999999999973</v>
      </c>
      <c r="AF78" s="1054">
        <f t="shared" si="17"/>
        <v>27.227722772277229</v>
      </c>
      <c r="AG78" s="1092"/>
      <c r="AH78" s="1092"/>
      <c r="AI78" s="1093"/>
      <c r="AJ78" s="1092"/>
      <c r="AK78" s="1092"/>
    </row>
    <row r="79" spans="1:37" x14ac:dyDescent="0.2">
      <c r="A79" s="455" t="s">
        <v>185</v>
      </c>
      <c r="B79" s="2" t="s">
        <v>136</v>
      </c>
      <c r="C79" s="3" t="s">
        <v>137</v>
      </c>
      <c r="D79" s="862">
        <v>2.5</v>
      </c>
      <c r="E79" s="863">
        <v>3.3</v>
      </c>
      <c r="F79" s="864">
        <f t="shared" si="0"/>
        <v>2.9</v>
      </c>
      <c r="G79" s="94">
        <v>20</v>
      </c>
      <c r="H79" s="263">
        <v>35</v>
      </c>
      <c r="I79" s="264">
        <f t="shared" si="1"/>
        <v>27.5</v>
      </c>
      <c r="J79" s="245">
        <v>3</v>
      </c>
      <c r="K79" s="246">
        <v>6</v>
      </c>
      <c r="L79" s="247">
        <f t="shared" si="2"/>
        <v>4.5</v>
      </c>
      <c r="M79" s="159">
        <v>1.028</v>
      </c>
      <c r="N79" s="163">
        <v>1.032</v>
      </c>
      <c r="O79" s="163">
        <f t="shared" si="3"/>
        <v>1.03</v>
      </c>
      <c r="P79" s="369">
        <f t="shared" si="4"/>
        <v>7.5436893203883528</v>
      </c>
      <c r="Q79" s="248">
        <v>1.006</v>
      </c>
      <c r="R79" s="385">
        <v>1.012</v>
      </c>
      <c r="S79" s="431">
        <f t="shared" si="18"/>
        <v>1.0089999999999999</v>
      </c>
      <c r="T79" s="432">
        <f t="shared" si="6"/>
        <v>2.3102081268582424</v>
      </c>
      <c r="U79" s="1172">
        <f t="shared" si="7"/>
        <v>0.69375619425173896</v>
      </c>
      <c r="V79" s="649">
        <f t="shared" si="8"/>
        <v>0.91666666666666585</v>
      </c>
      <c r="W79" s="865">
        <f t="shared" si="9"/>
        <v>0.88546484768885558</v>
      </c>
      <c r="X79" s="1172">
        <f t="shared" si="10"/>
        <v>0.56832507433102453</v>
      </c>
      <c r="Y79" s="63">
        <v>2015</v>
      </c>
      <c r="Z79" s="866">
        <f t="shared" si="11"/>
        <v>1.0127968000000001</v>
      </c>
      <c r="AA79" s="788">
        <f t="shared" si="12"/>
        <v>3.2564215266484862</v>
      </c>
      <c r="AB79" s="24">
        <f t="shared" si="19"/>
        <v>8.4448526626413258</v>
      </c>
      <c r="AC79" s="867">
        <f t="shared" si="14"/>
        <v>2.1489747436859128</v>
      </c>
      <c r="AD79" s="868">
        <f t="shared" si="15"/>
        <v>11.903689403689574</v>
      </c>
      <c r="AE79" s="868">
        <f t="shared" si="16"/>
        <v>3.0555555555555904</v>
      </c>
      <c r="AF79" s="1078">
        <f t="shared" si="17"/>
        <v>27.254707631318141</v>
      </c>
      <c r="AG79" s="1092"/>
      <c r="AH79" s="1092"/>
      <c r="AI79" s="1093"/>
      <c r="AJ79" s="1092"/>
      <c r="AK79" s="1092"/>
    </row>
    <row r="80" spans="1:37" x14ac:dyDescent="0.2">
      <c r="A80" s="455" t="s">
        <v>186</v>
      </c>
      <c r="B80" s="2" t="s">
        <v>136</v>
      </c>
      <c r="C80" s="3" t="s">
        <v>137</v>
      </c>
      <c r="D80" s="49">
        <v>4.5</v>
      </c>
      <c r="E80" s="262">
        <v>6</v>
      </c>
      <c r="F80" s="93">
        <f t="shared" si="0"/>
        <v>5.25</v>
      </c>
      <c r="G80" s="7">
        <v>25</v>
      </c>
      <c r="H80" s="31">
        <v>40</v>
      </c>
      <c r="I80" s="32">
        <f t="shared" si="1"/>
        <v>32.5</v>
      </c>
      <c r="J80" s="245">
        <v>3</v>
      </c>
      <c r="K80" s="246">
        <v>6</v>
      </c>
      <c r="L80" s="247">
        <f t="shared" si="2"/>
        <v>4.5</v>
      </c>
      <c r="M80" s="13">
        <v>1.044</v>
      </c>
      <c r="N80" s="55">
        <v>1.06</v>
      </c>
      <c r="O80" s="504">
        <f t="shared" si="3"/>
        <v>1.052</v>
      </c>
      <c r="P80" s="505">
        <f t="shared" si="4"/>
        <v>12.802281368821298</v>
      </c>
      <c r="Q80" s="57">
        <v>1.01</v>
      </c>
      <c r="R80" s="58">
        <v>1.0149999999999999</v>
      </c>
      <c r="S80" s="59">
        <f t="shared" si="18"/>
        <v>1.0125</v>
      </c>
      <c r="T80" s="60">
        <f t="shared" si="6"/>
        <v>3.1975308641975175</v>
      </c>
      <c r="U80" s="1150">
        <f t="shared" si="7"/>
        <v>0.75023741690408474</v>
      </c>
      <c r="V80" s="194">
        <f t="shared" si="8"/>
        <v>0.62499999999999944</v>
      </c>
      <c r="W80" s="341">
        <f t="shared" si="9"/>
        <v>0.6390267966728449</v>
      </c>
      <c r="X80" s="1150">
        <f t="shared" si="10"/>
        <v>0.61459449192782623</v>
      </c>
      <c r="Y80" s="63">
        <v>2015</v>
      </c>
      <c r="Z80" s="509">
        <f t="shared" si="11"/>
        <v>1.0196415999999999</v>
      </c>
      <c r="AA80" s="509">
        <f t="shared" si="12"/>
        <v>4.9340697554334971</v>
      </c>
      <c r="AB80" s="452">
        <f t="shared" si="19"/>
        <v>6.5868545867658934</v>
      </c>
      <c r="AC80" s="869">
        <f t="shared" si="14"/>
        <v>1.6546513522320037</v>
      </c>
      <c r="AD80" s="67">
        <f t="shared" si="15"/>
        <v>10.164092664092706</v>
      </c>
      <c r="AE80" s="68">
        <f t="shared" si="16"/>
        <v>2.6000000000000094</v>
      </c>
      <c r="AF80" s="1025">
        <f t="shared" si="17"/>
        <v>32.098765432098766</v>
      </c>
      <c r="AG80" s="1092"/>
      <c r="AH80" s="1092"/>
      <c r="AI80" s="1098"/>
      <c r="AJ80" s="1092"/>
      <c r="AK80" s="1092"/>
    </row>
    <row r="81" spans="1:37" x14ac:dyDescent="0.2">
      <c r="A81" s="455" t="s">
        <v>187</v>
      </c>
      <c r="B81" s="2" t="s">
        <v>136</v>
      </c>
      <c r="C81" s="3" t="s">
        <v>137</v>
      </c>
      <c r="D81" s="49">
        <v>4.5</v>
      </c>
      <c r="E81" s="262">
        <v>6</v>
      </c>
      <c r="F81" s="93">
        <f t="shared" si="0"/>
        <v>5.25</v>
      </c>
      <c r="G81" s="94">
        <v>20</v>
      </c>
      <c r="H81" s="95">
        <v>30</v>
      </c>
      <c r="I81" s="96">
        <f t="shared" si="1"/>
        <v>25</v>
      </c>
      <c r="J81" s="97">
        <v>18</v>
      </c>
      <c r="K81" s="284">
        <v>30</v>
      </c>
      <c r="L81" s="591">
        <f t="shared" si="2"/>
        <v>24</v>
      </c>
      <c r="M81" s="17">
        <v>1.046</v>
      </c>
      <c r="N81" s="55">
        <v>1.06</v>
      </c>
      <c r="O81" s="870">
        <f t="shared" si="3"/>
        <v>1.0529999999999999</v>
      </c>
      <c r="P81" s="871">
        <f t="shared" si="4"/>
        <v>13.036087369420699</v>
      </c>
      <c r="Q81" s="57">
        <v>1.01</v>
      </c>
      <c r="R81" s="39">
        <v>1.016</v>
      </c>
      <c r="S81" s="100">
        <f t="shared" si="18"/>
        <v>1.0129999999999999</v>
      </c>
      <c r="T81" s="101">
        <f t="shared" si="6"/>
        <v>3.323790720631763</v>
      </c>
      <c r="U81" s="1135">
        <f t="shared" si="7"/>
        <v>0.74503157071281068</v>
      </c>
      <c r="V81" s="519">
        <f t="shared" si="8"/>
        <v>0.47169811320754773</v>
      </c>
      <c r="W81" s="872">
        <f t="shared" si="9"/>
        <v>0.47982878702135845</v>
      </c>
      <c r="X81" s="1135">
        <f t="shared" si="10"/>
        <v>0.61032986272793455</v>
      </c>
      <c r="Y81" s="63">
        <v>2015</v>
      </c>
      <c r="Z81" s="873">
        <f t="shared" si="11"/>
        <v>1.020232</v>
      </c>
      <c r="AA81" s="126">
        <f t="shared" si="12"/>
        <v>5.0797739547328025</v>
      </c>
      <c r="AB81" s="874">
        <f t="shared" si="19"/>
        <v>4.9214788340547342</v>
      </c>
      <c r="AC81" s="875">
        <f t="shared" si="14"/>
        <v>1.2356662712534581</v>
      </c>
      <c r="AD81" s="108">
        <f t="shared" si="15"/>
        <v>7.521532521532575</v>
      </c>
      <c r="AE81" s="109">
        <f t="shared" si="16"/>
        <v>1.9230769230769378</v>
      </c>
      <c r="AF81" s="1027">
        <f t="shared" si="17"/>
        <v>24.679170779861799</v>
      </c>
      <c r="AG81" s="1092"/>
      <c r="AH81" s="1092"/>
      <c r="AI81" s="1098"/>
      <c r="AJ81" s="1092"/>
      <c r="AK81" s="1092"/>
    </row>
    <row r="82" spans="1:37" x14ac:dyDescent="0.2">
      <c r="A82" s="2" t="s">
        <v>188</v>
      </c>
      <c r="B82" s="2" t="s">
        <v>105</v>
      </c>
      <c r="C82" s="3" t="s">
        <v>189</v>
      </c>
      <c r="D82" s="29">
        <v>4.8</v>
      </c>
      <c r="E82" s="262">
        <v>6</v>
      </c>
      <c r="F82" s="661">
        <f t="shared" si="0"/>
        <v>5.4</v>
      </c>
      <c r="G82" s="94">
        <v>20</v>
      </c>
      <c r="H82" s="95">
        <v>30</v>
      </c>
      <c r="I82" s="96">
        <f t="shared" si="1"/>
        <v>25</v>
      </c>
      <c r="J82" s="9">
        <v>12</v>
      </c>
      <c r="K82" s="309">
        <v>22</v>
      </c>
      <c r="L82" s="173">
        <f t="shared" si="2"/>
        <v>17</v>
      </c>
      <c r="M82" s="188">
        <v>1.05</v>
      </c>
      <c r="N82" s="631">
        <v>1.0569999999999999</v>
      </c>
      <c r="O82" s="876">
        <f t="shared" si="3"/>
        <v>1.0535000000000001</v>
      </c>
      <c r="P82" s="877">
        <f t="shared" si="4"/>
        <v>13.152823920265803</v>
      </c>
      <c r="Q82" s="38">
        <v>1.012</v>
      </c>
      <c r="R82" s="39">
        <v>1.016</v>
      </c>
      <c r="S82" s="40">
        <f t="shared" si="18"/>
        <v>1.014</v>
      </c>
      <c r="T82" s="41">
        <f t="shared" si="6"/>
        <v>3.5759368836291969</v>
      </c>
      <c r="U82" s="1173">
        <f t="shared" si="7"/>
        <v>0.72812402071927596</v>
      </c>
      <c r="V82" s="412">
        <f t="shared" si="8"/>
        <v>0.46728971962616733</v>
      </c>
      <c r="W82" s="761">
        <f t="shared" si="9"/>
        <v>0.46744368153819715</v>
      </c>
      <c r="X82" s="1173">
        <f t="shared" si="10"/>
        <v>0.59647919777323088</v>
      </c>
      <c r="Y82" s="22">
        <v>2015</v>
      </c>
      <c r="Z82" s="878">
        <f t="shared" si="11"/>
        <v>1.0211416</v>
      </c>
      <c r="AA82" s="879">
        <f t="shared" si="12"/>
        <v>5.3074380598530952</v>
      </c>
      <c r="AB82" s="880">
        <f t="shared" si="19"/>
        <v>4.7103705626085022</v>
      </c>
      <c r="AC82" s="881">
        <f t="shared" si="14"/>
        <v>1.1825027434063657</v>
      </c>
      <c r="AD82" s="261">
        <f t="shared" si="15"/>
        <v>6.9911748483176943</v>
      </c>
      <c r="AE82" s="694">
        <f t="shared" si="16"/>
        <v>1.785714285714284</v>
      </c>
      <c r="AF82" s="1027">
        <f t="shared" si="17"/>
        <v>24.65483234714004</v>
      </c>
      <c r="AG82" s="1092"/>
      <c r="AH82" s="1092"/>
      <c r="AI82" s="1098"/>
      <c r="AJ82" s="1092"/>
      <c r="AK82" s="1092"/>
    </row>
    <row r="83" spans="1:37" x14ac:dyDescent="0.2">
      <c r="A83" s="455" t="s">
        <v>190</v>
      </c>
      <c r="B83" s="2" t="s">
        <v>136</v>
      </c>
      <c r="C83" s="3" t="s">
        <v>137</v>
      </c>
      <c r="D83" s="49">
        <v>4.5</v>
      </c>
      <c r="E83" s="262">
        <v>6</v>
      </c>
      <c r="F83" s="93">
        <f t="shared" si="0"/>
        <v>5.25</v>
      </c>
      <c r="G83" s="176">
        <v>10</v>
      </c>
      <c r="H83" s="489">
        <v>20</v>
      </c>
      <c r="I83" s="882">
        <f t="shared" si="1"/>
        <v>15</v>
      </c>
      <c r="J83" s="457">
        <v>14</v>
      </c>
      <c r="K83" s="226">
        <v>19</v>
      </c>
      <c r="L83" s="8">
        <f t="shared" si="2"/>
        <v>16.5</v>
      </c>
      <c r="M83" s="17">
        <v>1.046</v>
      </c>
      <c r="N83" s="581">
        <v>1.056</v>
      </c>
      <c r="O83" s="36">
        <f t="shared" si="3"/>
        <v>1.0510000000000002</v>
      </c>
      <c r="P83" s="37">
        <f t="shared" si="4"/>
        <v>12.568030447193195</v>
      </c>
      <c r="Q83" s="57">
        <v>1.01</v>
      </c>
      <c r="R83" s="17">
        <v>1.014</v>
      </c>
      <c r="S83" s="348">
        <f t="shared" si="18"/>
        <v>1.012</v>
      </c>
      <c r="T83" s="349">
        <f t="shared" si="6"/>
        <v>3.0711462450592819</v>
      </c>
      <c r="U83" s="1126">
        <f t="shared" si="7"/>
        <v>0.75563822366891564</v>
      </c>
      <c r="V83" s="166">
        <f t="shared" si="8"/>
        <v>0.29411764705882265</v>
      </c>
      <c r="W83" s="315">
        <f t="shared" si="9"/>
        <v>0.30230696512981781</v>
      </c>
      <c r="X83" s="1126">
        <f t="shared" si="10"/>
        <v>0.6190188328295757</v>
      </c>
      <c r="Y83" s="63">
        <v>2015</v>
      </c>
      <c r="Z83" s="351">
        <f t="shared" si="11"/>
        <v>1.0190512</v>
      </c>
      <c r="AA83" s="102">
        <f t="shared" si="12"/>
        <v>4.7881829088050933</v>
      </c>
      <c r="AB83" s="721">
        <f t="shared" si="19"/>
        <v>3.1327124058724185</v>
      </c>
      <c r="AC83" s="883">
        <f t="shared" si="14"/>
        <v>0.78735197782816646</v>
      </c>
      <c r="AD83" s="884">
        <f t="shared" si="15"/>
        <v>4.8841698841698946</v>
      </c>
      <c r="AE83" s="885">
        <f t="shared" si="16"/>
        <v>1.2499999999999989</v>
      </c>
      <c r="AF83" s="1079">
        <f t="shared" si="17"/>
        <v>14.822134387351779</v>
      </c>
      <c r="AG83" s="1092"/>
      <c r="AH83" s="1092"/>
      <c r="AI83" s="1098"/>
      <c r="AJ83" s="1092"/>
      <c r="AK83" s="1092"/>
    </row>
    <row r="84" spans="1:37" x14ac:dyDescent="0.2">
      <c r="A84" s="455" t="s">
        <v>191</v>
      </c>
      <c r="B84" s="2" t="s">
        <v>136</v>
      </c>
      <c r="C84" s="3" t="s">
        <v>137</v>
      </c>
      <c r="D84" s="546">
        <v>7</v>
      </c>
      <c r="E84" s="886">
        <v>11</v>
      </c>
      <c r="F84" s="333">
        <f t="shared" si="0"/>
        <v>9</v>
      </c>
      <c r="G84" s="887">
        <v>7</v>
      </c>
      <c r="H84" s="655">
        <v>15</v>
      </c>
      <c r="I84" s="888">
        <f t="shared" si="1"/>
        <v>11</v>
      </c>
      <c r="J84" s="265">
        <v>4</v>
      </c>
      <c r="K84" s="309">
        <v>22</v>
      </c>
      <c r="L84" s="227">
        <f t="shared" si="2"/>
        <v>13</v>
      </c>
      <c r="M84" s="889">
        <v>1.0760000000000001</v>
      </c>
      <c r="N84" s="79">
        <v>1.1200000000000001</v>
      </c>
      <c r="O84" s="890">
        <f t="shared" si="3"/>
        <v>1.0980000000000001</v>
      </c>
      <c r="P84" s="891">
        <f t="shared" si="4"/>
        <v>23.116575591985452</v>
      </c>
      <c r="Q84" s="81">
        <v>1.016</v>
      </c>
      <c r="R84" s="892">
        <v>1.02</v>
      </c>
      <c r="S84" s="893">
        <f t="shared" si="18"/>
        <v>1.018</v>
      </c>
      <c r="T84" s="894">
        <f t="shared" si="6"/>
        <v>4.579567779960712</v>
      </c>
      <c r="U84" s="1174">
        <f t="shared" si="7"/>
        <v>0.80189246622027988</v>
      </c>
      <c r="V84" s="895">
        <f t="shared" si="8"/>
        <v>0.11224489795918358</v>
      </c>
      <c r="W84" s="690">
        <f t="shared" si="9"/>
        <v>0.12056201187673689</v>
      </c>
      <c r="X84" s="1174">
        <f t="shared" si="10"/>
        <v>0.65691030832765329</v>
      </c>
      <c r="Y84" s="63">
        <v>2015</v>
      </c>
      <c r="Z84" s="896">
        <f t="shared" si="11"/>
        <v>1.032464</v>
      </c>
      <c r="AA84" s="897">
        <f t="shared" si="12"/>
        <v>7.9310587923747846</v>
      </c>
      <c r="AB84" s="898">
        <f t="shared" si="19"/>
        <v>1.386952270556336</v>
      </c>
      <c r="AC84" s="899">
        <f t="shared" si="14"/>
        <v>0.33883686545096053</v>
      </c>
      <c r="AD84" s="900">
        <f t="shared" si="15"/>
        <v>2.4019734019733994</v>
      </c>
      <c r="AE84" s="485">
        <f t="shared" si="16"/>
        <v>0.61111111111111061</v>
      </c>
      <c r="AF84" s="1080">
        <f t="shared" si="17"/>
        <v>10.805500982318271</v>
      </c>
      <c r="AG84" s="1092"/>
      <c r="AH84" s="1092"/>
      <c r="AI84" s="1098"/>
      <c r="AJ84" s="1092"/>
      <c r="AK84" s="1092"/>
    </row>
    <row r="85" spans="1:37" ht="17" x14ac:dyDescent="0.2">
      <c r="A85" s="2" t="s">
        <v>5</v>
      </c>
      <c r="B85" s="2" t="s">
        <v>50</v>
      </c>
      <c r="C85" s="3" t="s">
        <v>192</v>
      </c>
      <c r="D85" s="782">
        <v>3.5</v>
      </c>
      <c r="E85" s="281">
        <v>9.5</v>
      </c>
      <c r="F85" s="113">
        <f t="shared" si="0"/>
        <v>6.5</v>
      </c>
      <c r="G85" s="94">
        <v>20</v>
      </c>
      <c r="H85" s="263">
        <v>35</v>
      </c>
      <c r="I85" s="264">
        <f t="shared" si="1"/>
        <v>27.5</v>
      </c>
      <c r="J85" s="174">
        <v>5</v>
      </c>
      <c r="K85" s="309">
        <v>22</v>
      </c>
      <c r="L85" s="53">
        <f t="shared" si="2"/>
        <v>13.5</v>
      </c>
      <c r="M85" s="35">
        <v>1.048</v>
      </c>
      <c r="N85" s="730">
        <v>1.0649999999999999</v>
      </c>
      <c r="O85" s="901">
        <f t="shared" si="3"/>
        <v>1.0565</v>
      </c>
      <c r="P85" s="902">
        <f t="shared" si="4"/>
        <v>13.850922858495039</v>
      </c>
      <c r="Q85" s="639">
        <v>1.002</v>
      </c>
      <c r="R85" s="164">
        <v>1.008</v>
      </c>
      <c r="S85" s="271">
        <f t="shared" si="18"/>
        <v>1.0049999999999999</v>
      </c>
      <c r="T85" s="272">
        <f t="shared" si="6"/>
        <v>1.2885572139303463</v>
      </c>
      <c r="U85" s="1175">
        <f t="shared" si="7"/>
        <v>0.90696957689428981</v>
      </c>
      <c r="V85" s="903">
        <f t="shared" si="8"/>
        <v>0.48672566371681419</v>
      </c>
      <c r="W85" s="904">
        <f t="shared" si="9"/>
        <v>0.57393475138647509</v>
      </c>
      <c r="X85" s="1175">
        <f t="shared" si="10"/>
        <v>0.74298947739180221</v>
      </c>
      <c r="Y85" s="63">
        <v>2015</v>
      </c>
      <c r="Z85" s="496">
        <f t="shared" si="11"/>
        <v>1.0143111999999999</v>
      </c>
      <c r="AA85" s="905">
        <f t="shared" si="12"/>
        <v>3.5598329224676428</v>
      </c>
      <c r="AB85" s="734">
        <f t="shared" si="19"/>
        <v>7.7250816538146001</v>
      </c>
      <c r="AC85" s="906">
        <f t="shared" si="14"/>
        <v>1.921571915702406</v>
      </c>
      <c r="AD85" s="278">
        <f t="shared" si="15"/>
        <v>21.341698841698875</v>
      </c>
      <c r="AE85" s="279">
        <f t="shared" si="16"/>
        <v>5.5000000000001172</v>
      </c>
      <c r="AF85" s="1036">
        <f t="shared" si="17"/>
        <v>27.363184079601993</v>
      </c>
      <c r="AG85" s="1094" t="s">
        <v>285</v>
      </c>
      <c r="AH85" s="1095" t="s">
        <v>279</v>
      </c>
      <c r="AI85" s="1096" t="s">
        <v>276</v>
      </c>
      <c r="AJ85" s="1092" t="s">
        <v>329</v>
      </c>
      <c r="AK85" s="1092" t="s">
        <v>330</v>
      </c>
    </row>
    <row r="86" spans="1:37" x14ac:dyDescent="0.2">
      <c r="A86" s="2" t="s">
        <v>193</v>
      </c>
      <c r="B86" s="2" t="s">
        <v>168</v>
      </c>
      <c r="C86" s="3" t="s">
        <v>194</v>
      </c>
      <c r="D86" s="502">
        <v>4.4000000000000004</v>
      </c>
      <c r="E86" s="30">
        <v>5.4</v>
      </c>
      <c r="F86" s="6">
        <f t="shared" si="0"/>
        <v>4.9000000000000004</v>
      </c>
      <c r="G86" s="94">
        <v>20</v>
      </c>
      <c r="H86" s="95">
        <v>30</v>
      </c>
      <c r="I86" s="96">
        <f t="shared" si="1"/>
        <v>25</v>
      </c>
      <c r="J86" s="283">
        <v>17</v>
      </c>
      <c r="K86" s="284">
        <v>30</v>
      </c>
      <c r="L86" s="285">
        <f t="shared" si="2"/>
        <v>23.5</v>
      </c>
      <c r="M86" s="17">
        <v>1.046</v>
      </c>
      <c r="N86" s="14">
        <v>1.052</v>
      </c>
      <c r="O86" s="907">
        <f t="shared" si="3"/>
        <v>1.0489999999999999</v>
      </c>
      <c r="P86" s="908">
        <f t="shared" si="4"/>
        <v>12.0981887511916</v>
      </c>
      <c r="Q86" s="57">
        <v>1.01</v>
      </c>
      <c r="R86" s="39">
        <v>1.016</v>
      </c>
      <c r="S86" s="100">
        <f t="shared" si="18"/>
        <v>1.0129999999999999</v>
      </c>
      <c r="T86" s="101">
        <f t="shared" si="6"/>
        <v>3.323790720631763</v>
      </c>
      <c r="U86" s="1176">
        <f t="shared" si="7"/>
        <v>0.72526542700002183</v>
      </c>
      <c r="V86" s="768">
        <f t="shared" si="8"/>
        <v>0.51020408163265385</v>
      </c>
      <c r="W86" s="799">
        <f t="shared" si="9"/>
        <v>0.50891371672065888</v>
      </c>
      <c r="X86" s="1176">
        <f t="shared" si="10"/>
        <v>0.59413743779841788</v>
      </c>
      <c r="Y86" s="22">
        <v>2015</v>
      </c>
      <c r="Z86" s="909">
        <f t="shared" si="11"/>
        <v>1.0195087999999999</v>
      </c>
      <c r="AA86" s="909">
        <f t="shared" si="12"/>
        <v>4.9102018845569813</v>
      </c>
      <c r="AB86" s="626">
        <f t="shared" si="19"/>
        <v>5.0914403496579661</v>
      </c>
      <c r="AC86" s="363">
        <f t="shared" si="14"/>
        <v>1.2814729762978838</v>
      </c>
      <c r="AD86" s="108">
        <f t="shared" si="15"/>
        <v>7.521532521532575</v>
      </c>
      <c r="AE86" s="109">
        <f t="shared" si="16"/>
        <v>1.9230769230769378</v>
      </c>
      <c r="AF86" s="1027">
        <f t="shared" si="17"/>
        <v>24.679170779861799</v>
      </c>
      <c r="AG86" s="1092"/>
      <c r="AH86" s="1092"/>
      <c r="AI86" s="1093"/>
      <c r="AJ86" s="1092"/>
      <c r="AK86" s="1092"/>
    </row>
    <row r="87" spans="1:37" x14ac:dyDescent="0.2">
      <c r="A87" s="2" t="s">
        <v>195</v>
      </c>
      <c r="B87" s="2" t="s">
        <v>196</v>
      </c>
      <c r="C87" s="3" t="s">
        <v>197</v>
      </c>
      <c r="D87" s="910">
        <v>3.9</v>
      </c>
      <c r="E87" s="262">
        <v>6</v>
      </c>
      <c r="F87" s="580">
        <f t="shared" si="0"/>
        <v>4.95</v>
      </c>
      <c r="G87" s="243">
        <v>15</v>
      </c>
      <c r="H87" s="95">
        <v>30</v>
      </c>
      <c r="I87" s="244">
        <f t="shared" si="1"/>
        <v>22.5</v>
      </c>
      <c r="J87" s="911">
        <v>13</v>
      </c>
      <c r="K87" s="309">
        <v>22</v>
      </c>
      <c r="L87" s="912">
        <f t="shared" si="2"/>
        <v>17.5</v>
      </c>
      <c r="M87" s="139">
        <v>1.04</v>
      </c>
      <c r="N87" s="55">
        <v>1.06</v>
      </c>
      <c r="O87" s="582">
        <f t="shared" si="3"/>
        <v>1.05</v>
      </c>
      <c r="P87" s="583">
        <f t="shared" si="4"/>
        <v>12.333333333333343</v>
      </c>
      <c r="Q87" s="57">
        <v>1.01</v>
      </c>
      <c r="R87" s="39">
        <v>1.016</v>
      </c>
      <c r="S87" s="100">
        <f t="shared" si="18"/>
        <v>1.0129999999999999</v>
      </c>
      <c r="T87" s="101">
        <f t="shared" si="6"/>
        <v>3.323790720631763</v>
      </c>
      <c r="U87" s="1177">
        <f t="shared" si="7"/>
        <v>0.73050345508391135</v>
      </c>
      <c r="V87" s="913">
        <f t="shared" si="8"/>
        <v>0.44999999999999962</v>
      </c>
      <c r="W87" s="914">
        <f t="shared" si="9"/>
        <v>0.4512190107853703</v>
      </c>
      <c r="X87" s="1177">
        <f t="shared" si="10"/>
        <v>0.59842843040474025</v>
      </c>
      <c r="Y87" s="63">
        <v>2015</v>
      </c>
      <c r="Z87" s="518">
        <f t="shared" si="11"/>
        <v>1.0196896</v>
      </c>
      <c r="AA87" s="518">
        <f t="shared" si="12"/>
        <v>4.9527160250082094</v>
      </c>
      <c r="AB87" s="915">
        <f t="shared" si="19"/>
        <v>4.5429618589857883</v>
      </c>
      <c r="AC87" s="916">
        <f t="shared" si="14"/>
        <v>1.1427352510970274</v>
      </c>
      <c r="AD87" s="153">
        <f t="shared" si="15"/>
        <v>6.7693792693793178</v>
      </c>
      <c r="AE87" s="308">
        <f t="shared" si="16"/>
        <v>1.7307692307692439</v>
      </c>
      <c r="AF87" s="1038">
        <f t="shared" si="17"/>
        <v>22.21125370187562</v>
      </c>
      <c r="AG87" s="1092"/>
      <c r="AH87" s="1092"/>
      <c r="AI87" s="1093"/>
      <c r="AJ87" s="1092"/>
      <c r="AK87" s="1092"/>
    </row>
    <row r="88" spans="1:37" x14ac:dyDescent="0.2">
      <c r="A88" s="2" t="s">
        <v>198</v>
      </c>
      <c r="B88" s="2" t="s">
        <v>196</v>
      </c>
      <c r="C88" s="3" t="s">
        <v>199</v>
      </c>
      <c r="D88" s="844">
        <v>3.2</v>
      </c>
      <c r="E88" s="917">
        <v>3.9</v>
      </c>
      <c r="F88" s="525">
        <f t="shared" si="0"/>
        <v>3.55</v>
      </c>
      <c r="G88" s="176">
        <v>10</v>
      </c>
      <c r="H88" s="489">
        <v>20</v>
      </c>
      <c r="I88" s="882">
        <f t="shared" si="1"/>
        <v>15</v>
      </c>
      <c r="J88" s="911">
        <v>13</v>
      </c>
      <c r="K88" s="309">
        <v>22</v>
      </c>
      <c r="L88" s="912">
        <f t="shared" si="2"/>
        <v>17.5</v>
      </c>
      <c r="M88" s="918">
        <v>1.0349999999999999</v>
      </c>
      <c r="N88" s="160">
        <v>1.04</v>
      </c>
      <c r="O88" s="919">
        <f t="shared" si="3"/>
        <v>1.0375000000000001</v>
      </c>
      <c r="P88" s="920">
        <f t="shared" si="4"/>
        <v>9.3614457831325524</v>
      </c>
      <c r="Q88" s="57">
        <v>1.01</v>
      </c>
      <c r="R88" s="58">
        <v>1.0149999999999999</v>
      </c>
      <c r="S88" s="59">
        <f t="shared" si="18"/>
        <v>1.0125</v>
      </c>
      <c r="T88" s="60">
        <f t="shared" si="6"/>
        <v>3.1975308641975175</v>
      </c>
      <c r="U88" s="1178">
        <f t="shared" si="7"/>
        <v>0.65843621399177177</v>
      </c>
      <c r="V88" s="291">
        <f t="shared" si="8"/>
        <v>0.39999999999999908</v>
      </c>
      <c r="W88" s="770">
        <f t="shared" si="9"/>
        <v>0.37225666870569502</v>
      </c>
      <c r="X88" s="1178">
        <f t="shared" si="10"/>
        <v>0.53939094650205943</v>
      </c>
      <c r="Y88" s="63">
        <v>2015</v>
      </c>
      <c r="Z88" s="921">
        <f t="shared" si="11"/>
        <v>1.01702</v>
      </c>
      <c r="AA88" s="680">
        <f t="shared" si="12"/>
        <v>4.3119666815409721</v>
      </c>
      <c r="AB88" s="327">
        <f t="shared" si="19"/>
        <v>3.4786910725013844</v>
      </c>
      <c r="AC88" s="922">
        <f t="shared" si="14"/>
        <v>0.88131609870740124</v>
      </c>
      <c r="AD88" s="923">
        <f t="shared" si="15"/>
        <v>4.6911196911197104</v>
      </c>
      <c r="AE88" s="924">
        <f t="shared" si="16"/>
        <v>1.2000000000000042</v>
      </c>
      <c r="AF88" s="1079">
        <f t="shared" si="17"/>
        <v>14.814814814814815</v>
      </c>
      <c r="AG88" s="1092"/>
      <c r="AH88" s="1092"/>
      <c r="AI88" s="1093"/>
      <c r="AJ88" s="1092"/>
      <c r="AK88" s="1092"/>
    </row>
    <row r="89" spans="1:37" x14ac:dyDescent="0.2">
      <c r="A89" s="2" t="s">
        <v>200</v>
      </c>
      <c r="B89" s="2" t="s">
        <v>196</v>
      </c>
      <c r="C89" s="3" t="s">
        <v>201</v>
      </c>
      <c r="D89" s="862">
        <v>2.5</v>
      </c>
      <c r="E89" s="665">
        <v>3.2</v>
      </c>
      <c r="F89" s="665">
        <f t="shared" si="0"/>
        <v>2.85</v>
      </c>
      <c r="G89" s="176">
        <v>10</v>
      </c>
      <c r="H89" s="489">
        <v>20</v>
      </c>
      <c r="I89" s="882">
        <f t="shared" si="1"/>
        <v>15</v>
      </c>
      <c r="J89" s="283">
        <v>17</v>
      </c>
      <c r="K89" s="309">
        <v>22</v>
      </c>
      <c r="L89" s="925">
        <f t="shared" si="2"/>
        <v>19.5</v>
      </c>
      <c r="M89" s="540">
        <v>1.03</v>
      </c>
      <c r="N89" s="926">
        <v>1.0349999999999999</v>
      </c>
      <c r="O89" s="926">
        <f t="shared" si="3"/>
        <v>1.0325</v>
      </c>
      <c r="P89" s="927">
        <f t="shared" si="4"/>
        <v>8.1525423728813564</v>
      </c>
      <c r="Q89" s="57">
        <v>1.01</v>
      </c>
      <c r="R89" s="251">
        <v>1.0129999999999999</v>
      </c>
      <c r="S89" s="826">
        <f t="shared" si="18"/>
        <v>1.0114999999999998</v>
      </c>
      <c r="T89" s="827">
        <f t="shared" si="6"/>
        <v>2.9446366782006521</v>
      </c>
      <c r="U89" s="1179">
        <f t="shared" si="7"/>
        <v>0.63880755922278909</v>
      </c>
      <c r="V89" s="928">
        <f t="shared" si="8"/>
        <v>0.46153846153846195</v>
      </c>
      <c r="W89" s="680">
        <f t="shared" si="9"/>
        <v>0.42046754630550365</v>
      </c>
      <c r="X89" s="1179">
        <f t="shared" si="10"/>
        <v>0.5233111525153088</v>
      </c>
      <c r="Y89" s="63">
        <v>2015</v>
      </c>
      <c r="Z89" s="167">
        <f t="shared" si="11"/>
        <v>1.0152968</v>
      </c>
      <c r="AA89" s="576">
        <f t="shared" si="12"/>
        <v>3.8862260277989233</v>
      </c>
      <c r="AB89" s="522">
        <f t="shared" si="19"/>
        <v>3.8597857903019821</v>
      </c>
      <c r="AC89" s="929">
        <f t="shared" si="14"/>
        <v>0.98059724909785062</v>
      </c>
      <c r="AD89" s="805">
        <f t="shared" si="15"/>
        <v>5.0940070505288588</v>
      </c>
      <c r="AE89" s="930">
        <f t="shared" si="16"/>
        <v>1.3043478260869743</v>
      </c>
      <c r="AF89" s="1081">
        <f t="shared" si="17"/>
        <v>14.829461196243205</v>
      </c>
      <c r="AG89" s="1092"/>
      <c r="AH89" s="1092"/>
      <c r="AI89" s="1093"/>
      <c r="AJ89" s="1092"/>
      <c r="AK89" s="1092"/>
    </row>
    <row r="90" spans="1:37" x14ac:dyDescent="0.2">
      <c r="A90" s="455" t="s">
        <v>202</v>
      </c>
      <c r="B90" s="2" t="s">
        <v>0</v>
      </c>
      <c r="C90" s="3" t="s">
        <v>174</v>
      </c>
      <c r="D90" s="822">
        <v>6.2</v>
      </c>
      <c r="E90" s="281">
        <v>9.5</v>
      </c>
      <c r="F90" s="931">
        <f t="shared" si="0"/>
        <v>7.85</v>
      </c>
      <c r="G90" s="223">
        <v>50</v>
      </c>
      <c r="H90" s="224">
        <v>100</v>
      </c>
      <c r="I90" s="225">
        <f t="shared" si="1"/>
        <v>75</v>
      </c>
      <c r="J90" s="174">
        <v>5</v>
      </c>
      <c r="K90" s="932">
        <v>15</v>
      </c>
      <c r="L90" s="118">
        <f t="shared" si="2"/>
        <v>10</v>
      </c>
      <c r="M90" s="933">
        <v>1.0580000000000001</v>
      </c>
      <c r="N90" s="400">
        <v>1.08</v>
      </c>
      <c r="O90" s="934">
        <f t="shared" si="3"/>
        <v>1.069</v>
      </c>
      <c r="P90" s="935">
        <f t="shared" si="4"/>
        <v>16.717492984097277</v>
      </c>
      <c r="Q90" s="17">
        <v>1.008</v>
      </c>
      <c r="R90" s="39">
        <v>1.016</v>
      </c>
      <c r="S90" s="348">
        <f t="shared" si="18"/>
        <v>1.012</v>
      </c>
      <c r="T90" s="349">
        <f t="shared" si="6"/>
        <v>3.0711462450592819</v>
      </c>
      <c r="U90" s="1142">
        <f t="shared" si="7"/>
        <v>0.81629145901357647</v>
      </c>
      <c r="V90" s="936">
        <f t="shared" si="8"/>
        <v>1.0869565217391313</v>
      </c>
      <c r="W90" s="937">
        <f t="shared" si="9"/>
        <v>1.1831488225935276</v>
      </c>
      <c r="X90" s="1142">
        <f t="shared" si="10"/>
        <v>0.66870596322392184</v>
      </c>
      <c r="Y90" s="63">
        <v>2015</v>
      </c>
      <c r="Z90" s="938">
        <f t="shared" si="11"/>
        <v>1.0223056000000001</v>
      </c>
      <c r="AA90" s="939">
        <f t="shared" si="12"/>
        <v>5.538405735477351</v>
      </c>
      <c r="AB90" s="940">
        <f t="shared" si="19"/>
        <v>13.541803107629457</v>
      </c>
      <c r="AC90" s="941">
        <f t="shared" si="14"/>
        <v>3.362384333978889</v>
      </c>
      <c r="AD90" s="942">
        <f t="shared" si="15"/>
        <v>24.420849420849475</v>
      </c>
      <c r="AE90" s="942">
        <f t="shared" si="16"/>
        <v>6.2499999999999947</v>
      </c>
      <c r="AF90" s="1082">
        <f t="shared" si="17"/>
        <v>74.110671936758891</v>
      </c>
      <c r="AG90" s="1092"/>
      <c r="AH90" s="1092"/>
      <c r="AI90" s="1098"/>
      <c r="AJ90" s="1092"/>
      <c r="AK90" s="1092"/>
    </row>
    <row r="91" spans="1:37" x14ac:dyDescent="0.2">
      <c r="A91" s="455" t="s">
        <v>203</v>
      </c>
      <c r="B91" s="2" t="s">
        <v>0</v>
      </c>
      <c r="C91" s="3" t="s">
        <v>174</v>
      </c>
      <c r="D91" s="111">
        <v>5.5</v>
      </c>
      <c r="E91" s="822">
        <v>9</v>
      </c>
      <c r="F91" s="395">
        <f t="shared" si="0"/>
        <v>7.25</v>
      </c>
      <c r="G91" s="223">
        <v>50</v>
      </c>
      <c r="H91" s="707">
        <v>90</v>
      </c>
      <c r="I91" s="708">
        <f t="shared" si="1"/>
        <v>70</v>
      </c>
      <c r="J91" s="726">
        <v>25</v>
      </c>
      <c r="K91" s="186">
        <v>40</v>
      </c>
      <c r="L91" s="727">
        <f t="shared" si="2"/>
        <v>32.5</v>
      </c>
      <c r="M91" s="188">
        <v>1.05</v>
      </c>
      <c r="N91" s="358">
        <v>1.085</v>
      </c>
      <c r="O91" s="444">
        <f t="shared" si="3"/>
        <v>1.0674999999999999</v>
      </c>
      <c r="P91" s="445">
        <f t="shared" si="4"/>
        <v>16.377049180327845</v>
      </c>
      <c r="Q91" s="57">
        <v>1.01</v>
      </c>
      <c r="R91" s="191">
        <v>1.018</v>
      </c>
      <c r="S91" s="40">
        <f t="shared" si="18"/>
        <v>1.014</v>
      </c>
      <c r="T91" s="41">
        <f t="shared" si="6"/>
        <v>3.5759368836291969</v>
      </c>
      <c r="U91" s="1180">
        <f t="shared" si="7"/>
        <v>0.78164949959821683</v>
      </c>
      <c r="V91" s="943">
        <f t="shared" si="8"/>
        <v>1.0370370370370388</v>
      </c>
      <c r="W91" s="944">
        <f t="shared" si="9"/>
        <v>1.0928866224584897</v>
      </c>
      <c r="X91" s="1180">
        <f t="shared" si="10"/>
        <v>0.64032727007085921</v>
      </c>
      <c r="Y91" s="63">
        <v>2015</v>
      </c>
      <c r="Z91" s="839">
        <f t="shared" si="11"/>
        <v>1.0236728000000002</v>
      </c>
      <c r="AA91" s="450">
        <f t="shared" si="12"/>
        <v>5.8903779868723127</v>
      </c>
      <c r="AB91" s="945">
        <f t="shared" si="19"/>
        <v>11.883787450653701</v>
      </c>
      <c r="AC91" s="946">
        <f t="shared" si="14"/>
        <v>2.9569801628873447</v>
      </c>
      <c r="AD91" s="947">
        <f t="shared" si="15"/>
        <v>19.575289575289545</v>
      </c>
      <c r="AE91" s="129">
        <f t="shared" si="16"/>
        <v>4.9999999999999956</v>
      </c>
      <c r="AF91" s="1083">
        <f t="shared" si="17"/>
        <v>69.033530571992117</v>
      </c>
      <c r="AG91" s="1092"/>
      <c r="AH91" s="1092"/>
      <c r="AI91" s="1098"/>
      <c r="AJ91" s="1092"/>
      <c r="AK91" s="1092"/>
    </row>
    <row r="92" spans="1:37" x14ac:dyDescent="0.2">
      <c r="A92" s="455" t="s">
        <v>204</v>
      </c>
      <c r="B92" s="2" t="s">
        <v>0</v>
      </c>
      <c r="C92" s="3" t="s">
        <v>174</v>
      </c>
      <c r="D92" s="111">
        <v>5.5</v>
      </c>
      <c r="E92" s="112">
        <v>7.5</v>
      </c>
      <c r="F92" s="113">
        <f t="shared" si="0"/>
        <v>6.5</v>
      </c>
      <c r="G92" s="114">
        <v>40</v>
      </c>
      <c r="H92" s="115">
        <v>70</v>
      </c>
      <c r="I92" s="97">
        <f t="shared" si="1"/>
        <v>55</v>
      </c>
      <c r="J92" s="10">
        <v>11</v>
      </c>
      <c r="K92" s="226">
        <v>19</v>
      </c>
      <c r="L92" s="226">
        <f t="shared" si="2"/>
        <v>15</v>
      </c>
      <c r="M92" s="119">
        <v>1.056</v>
      </c>
      <c r="N92" s="120">
        <v>1.07</v>
      </c>
      <c r="O92" s="121">
        <f t="shared" si="3"/>
        <v>1.0630000000000002</v>
      </c>
      <c r="P92" s="122">
        <f t="shared" si="4"/>
        <v>15.349952963311409</v>
      </c>
      <c r="Q92" s="17">
        <v>1.008</v>
      </c>
      <c r="R92" s="39">
        <v>1.016</v>
      </c>
      <c r="S92" s="348">
        <f t="shared" si="18"/>
        <v>1.012</v>
      </c>
      <c r="T92" s="349">
        <f t="shared" si="6"/>
        <v>3.0711462450592819</v>
      </c>
      <c r="U92" s="1123">
        <f t="shared" si="7"/>
        <v>0.79992471296819201</v>
      </c>
      <c r="V92" s="123">
        <f t="shared" si="8"/>
        <v>0.87301587301587069</v>
      </c>
      <c r="W92" s="123">
        <f t="shared" si="9"/>
        <v>0.93598665699581163</v>
      </c>
      <c r="X92" s="1123">
        <f t="shared" si="10"/>
        <v>0.65529832486354289</v>
      </c>
      <c r="Y92" s="63">
        <v>2015</v>
      </c>
      <c r="Z92" s="878">
        <f t="shared" si="11"/>
        <v>1.0212208</v>
      </c>
      <c r="AA92" s="879">
        <f t="shared" si="12"/>
        <v>5.2911544997192665</v>
      </c>
      <c r="AB92" s="654">
        <f t="shared" si="19"/>
        <v>10.394706864620593</v>
      </c>
      <c r="AC92" s="948">
        <f t="shared" si="14"/>
        <v>2.5917967277388176</v>
      </c>
      <c r="AD92" s="949">
        <f t="shared" si="15"/>
        <v>17.908622908622949</v>
      </c>
      <c r="AE92" s="949">
        <f t="shared" si="16"/>
        <v>4.5833333333333295</v>
      </c>
      <c r="AF92" s="1028">
        <f t="shared" si="17"/>
        <v>54.347826086956523</v>
      </c>
      <c r="AG92" s="1092"/>
      <c r="AH92" s="1092"/>
      <c r="AI92" s="1098"/>
      <c r="AJ92" s="1092"/>
      <c r="AK92" s="1092"/>
    </row>
    <row r="93" spans="1:37" x14ac:dyDescent="0.2">
      <c r="A93" s="455" t="s">
        <v>205</v>
      </c>
      <c r="B93" s="2" t="s">
        <v>0</v>
      </c>
      <c r="C93" s="3" t="s">
        <v>174</v>
      </c>
      <c r="D93" s="111">
        <v>5.5</v>
      </c>
      <c r="E93" s="112">
        <v>7.5</v>
      </c>
      <c r="F93" s="113">
        <f t="shared" si="0"/>
        <v>6.5</v>
      </c>
      <c r="G93" s="114">
        <v>40</v>
      </c>
      <c r="H93" s="115">
        <v>70</v>
      </c>
      <c r="I93" s="97">
        <f t="shared" si="1"/>
        <v>55</v>
      </c>
      <c r="J93" s="10">
        <v>11</v>
      </c>
      <c r="K93" s="226">
        <v>19</v>
      </c>
      <c r="L93" s="226">
        <f t="shared" si="2"/>
        <v>15</v>
      </c>
      <c r="M93" s="119">
        <v>1.056</v>
      </c>
      <c r="N93" s="120">
        <v>1.07</v>
      </c>
      <c r="O93" s="121">
        <f t="shared" si="3"/>
        <v>1.0630000000000002</v>
      </c>
      <c r="P93" s="122">
        <f t="shared" si="4"/>
        <v>15.349952963311409</v>
      </c>
      <c r="Q93" s="17">
        <v>1.008</v>
      </c>
      <c r="R93" s="39">
        <v>1.016</v>
      </c>
      <c r="S93" s="348">
        <f t="shared" si="18"/>
        <v>1.012</v>
      </c>
      <c r="T93" s="349">
        <f t="shared" si="6"/>
        <v>3.0711462450592819</v>
      </c>
      <c r="U93" s="1123">
        <f t="shared" si="7"/>
        <v>0.79992471296819201</v>
      </c>
      <c r="V93" s="123">
        <f t="shared" si="8"/>
        <v>0.87301587301587069</v>
      </c>
      <c r="W93" s="123">
        <f t="shared" si="9"/>
        <v>0.93598665699581163</v>
      </c>
      <c r="X93" s="1123">
        <f t="shared" si="10"/>
        <v>0.65529832486354289</v>
      </c>
      <c r="Y93" s="63">
        <v>2015</v>
      </c>
      <c r="Z93" s="878">
        <f t="shared" si="11"/>
        <v>1.0212208</v>
      </c>
      <c r="AA93" s="879">
        <f t="shared" si="12"/>
        <v>5.2911544997192665</v>
      </c>
      <c r="AB93" s="654">
        <f t="shared" si="19"/>
        <v>10.394706864620593</v>
      </c>
      <c r="AC93" s="948">
        <f t="shared" si="14"/>
        <v>2.5917967277388176</v>
      </c>
      <c r="AD93" s="949">
        <f t="shared" si="15"/>
        <v>17.908622908622949</v>
      </c>
      <c r="AE93" s="949">
        <f t="shared" si="16"/>
        <v>4.5833333333333295</v>
      </c>
      <c r="AF93" s="1028">
        <f t="shared" si="17"/>
        <v>54.347826086956523</v>
      </c>
      <c r="AG93" s="1092"/>
      <c r="AH93" s="1092"/>
      <c r="AI93" s="1098"/>
      <c r="AJ93" s="1092"/>
      <c r="AK93" s="1092"/>
    </row>
    <row r="94" spans="1:37" x14ac:dyDescent="0.2">
      <c r="A94" s="455" t="s">
        <v>206</v>
      </c>
      <c r="B94" s="2" t="s">
        <v>0</v>
      </c>
      <c r="C94" s="3" t="s">
        <v>174</v>
      </c>
      <c r="D94" s="111">
        <v>5.5</v>
      </c>
      <c r="E94" s="440">
        <v>8</v>
      </c>
      <c r="F94" s="300">
        <f t="shared" si="0"/>
        <v>6.75</v>
      </c>
      <c r="G94" s="223">
        <v>50</v>
      </c>
      <c r="H94" s="205">
        <v>75</v>
      </c>
      <c r="I94" s="950">
        <f t="shared" si="1"/>
        <v>62.5</v>
      </c>
      <c r="J94" s="116">
        <v>6</v>
      </c>
      <c r="K94" s="117">
        <v>14</v>
      </c>
      <c r="L94" s="118">
        <f t="shared" si="2"/>
        <v>10</v>
      </c>
      <c r="M94" s="119">
        <v>1.056</v>
      </c>
      <c r="N94" s="206">
        <v>1.075</v>
      </c>
      <c r="O94" s="647">
        <f t="shared" si="3"/>
        <v>1.0655000000000001</v>
      </c>
      <c r="P94" s="648">
        <f t="shared" si="4"/>
        <v>15.921633036133301</v>
      </c>
      <c r="Q94" s="17">
        <v>1.008</v>
      </c>
      <c r="R94" s="17">
        <v>1.014</v>
      </c>
      <c r="S94" s="18">
        <f t="shared" si="18"/>
        <v>1.0110000000000001</v>
      </c>
      <c r="T94" s="19">
        <f t="shared" si="6"/>
        <v>2.8180019782394083</v>
      </c>
      <c r="U94" s="1181">
        <f t="shared" si="7"/>
        <v>0.82300798091225302</v>
      </c>
      <c r="V94" s="951">
        <f t="shared" si="8"/>
        <v>0.95419847328244112</v>
      </c>
      <c r="W94" s="952">
        <f t="shared" si="9"/>
        <v>1.0450509911113732</v>
      </c>
      <c r="X94" s="1181">
        <f t="shared" si="10"/>
        <v>0.67420813796331769</v>
      </c>
      <c r="Y94" s="63">
        <v>2015</v>
      </c>
      <c r="Z94" s="953">
        <f t="shared" si="11"/>
        <v>1.0208536000000001</v>
      </c>
      <c r="AA94" s="954">
        <f t="shared" si="12"/>
        <v>5.1871384735066242</v>
      </c>
      <c r="AB94" s="955">
        <f t="shared" si="19"/>
        <v>12.049032490499251</v>
      </c>
      <c r="AC94" s="956">
        <f t="shared" si="14"/>
        <v>2.9970844362603861</v>
      </c>
      <c r="AD94" s="957">
        <f t="shared" si="15"/>
        <v>22.178834678834352</v>
      </c>
      <c r="AE94" s="957">
        <f t="shared" si="16"/>
        <v>5.6818181818181195</v>
      </c>
      <c r="AF94" s="1084">
        <f t="shared" si="17"/>
        <v>61.819980217606322</v>
      </c>
      <c r="AG94" s="1092"/>
      <c r="AH94" s="1092"/>
      <c r="AI94" s="1098"/>
      <c r="AJ94" s="1092"/>
      <c r="AK94" s="1092"/>
    </row>
    <row r="95" spans="1:37" x14ac:dyDescent="0.2">
      <c r="A95" s="455" t="s">
        <v>207</v>
      </c>
      <c r="B95" s="2" t="s">
        <v>0</v>
      </c>
      <c r="C95" s="3" t="s">
        <v>174</v>
      </c>
      <c r="D95" s="111">
        <v>5.5</v>
      </c>
      <c r="E95" s="202">
        <v>7</v>
      </c>
      <c r="F95" s="456">
        <f t="shared" si="0"/>
        <v>6.25</v>
      </c>
      <c r="G95" s="114">
        <v>40</v>
      </c>
      <c r="H95" s="115">
        <v>70</v>
      </c>
      <c r="I95" s="97">
        <f t="shared" si="1"/>
        <v>55</v>
      </c>
      <c r="J95" s="174">
        <v>5</v>
      </c>
      <c r="K95" s="958">
        <v>8</v>
      </c>
      <c r="L95" s="133">
        <f t="shared" si="2"/>
        <v>6.5</v>
      </c>
      <c r="M95" s="119">
        <v>1.056</v>
      </c>
      <c r="N95" s="730">
        <v>1.0649999999999999</v>
      </c>
      <c r="O95" s="959">
        <f t="shared" si="3"/>
        <v>1.0605</v>
      </c>
      <c r="P95" s="960">
        <f t="shared" si="4"/>
        <v>14.775577557755781</v>
      </c>
      <c r="Q95" s="57">
        <v>1.01</v>
      </c>
      <c r="R95" s="39">
        <v>1.016</v>
      </c>
      <c r="S95" s="100">
        <f t="shared" si="18"/>
        <v>1.0129999999999999</v>
      </c>
      <c r="T95" s="101">
        <f t="shared" si="6"/>
        <v>3.323790720631763</v>
      </c>
      <c r="U95" s="1148">
        <f t="shared" si="7"/>
        <v>0.77504833854111599</v>
      </c>
      <c r="V95" s="961">
        <f t="shared" si="8"/>
        <v>0.90909090909090906</v>
      </c>
      <c r="W95" s="962">
        <f t="shared" si="9"/>
        <v>0.95204890573962175</v>
      </c>
      <c r="X95" s="1148">
        <f t="shared" si="10"/>
        <v>0.6349195989328823</v>
      </c>
      <c r="Y95" s="63">
        <v>2015</v>
      </c>
      <c r="Z95" s="963">
        <f t="shared" si="11"/>
        <v>1.0215879999999999</v>
      </c>
      <c r="AA95" s="740">
        <f t="shared" si="12"/>
        <v>5.3942737807837862</v>
      </c>
      <c r="AB95" s="949">
        <f t="shared" si="19"/>
        <v>10.195997132353286</v>
      </c>
      <c r="AC95" s="964">
        <f t="shared" si="14"/>
        <v>2.5477116916805702</v>
      </c>
      <c r="AD95" s="755">
        <f t="shared" si="15"/>
        <v>16.547371547371664</v>
      </c>
      <c r="AE95" s="755">
        <f t="shared" si="16"/>
        <v>4.2307692307692628</v>
      </c>
      <c r="AF95" s="1033">
        <f t="shared" si="17"/>
        <v>54.294175715695957</v>
      </c>
      <c r="AG95" s="1092"/>
      <c r="AH95" s="1092"/>
      <c r="AI95" s="1098"/>
      <c r="AJ95" s="1092"/>
      <c r="AK95" s="1092"/>
    </row>
    <row r="96" spans="1:37" x14ac:dyDescent="0.2">
      <c r="A96" s="2" t="s">
        <v>208</v>
      </c>
      <c r="B96" s="2" t="s">
        <v>67</v>
      </c>
      <c r="C96" s="3" t="s">
        <v>209</v>
      </c>
      <c r="D96" s="637">
        <v>4.5999999999999996</v>
      </c>
      <c r="E96" s="50">
        <v>6.2</v>
      </c>
      <c r="F96" s="661">
        <f t="shared" si="0"/>
        <v>5.4</v>
      </c>
      <c r="G96" s="172">
        <v>30</v>
      </c>
      <c r="H96" s="8">
        <v>50</v>
      </c>
      <c r="I96" s="173">
        <f t="shared" si="1"/>
        <v>40</v>
      </c>
      <c r="J96" s="346">
        <v>8</v>
      </c>
      <c r="K96" s="12">
        <v>18</v>
      </c>
      <c r="L96" s="227">
        <f t="shared" si="2"/>
        <v>13</v>
      </c>
      <c r="M96" s="35">
        <v>1.048</v>
      </c>
      <c r="N96" s="55">
        <v>1.06</v>
      </c>
      <c r="O96" s="965">
        <f t="shared" si="3"/>
        <v>1.054</v>
      </c>
      <c r="P96" s="966">
        <f t="shared" si="4"/>
        <v>13.26944971537003</v>
      </c>
      <c r="Q96" s="57">
        <v>1.01</v>
      </c>
      <c r="R96" s="39">
        <v>1.016</v>
      </c>
      <c r="S96" s="100">
        <f t="shared" si="18"/>
        <v>1.0129999999999999</v>
      </c>
      <c r="T96" s="101">
        <f t="shared" si="6"/>
        <v>3.323790720631763</v>
      </c>
      <c r="U96" s="1182">
        <f t="shared" si="7"/>
        <v>0.74951555701802697</v>
      </c>
      <c r="V96" s="387">
        <f t="shared" si="8"/>
        <v>0.74074074074074003</v>
      </c>
      <c r="W96" s="669">
        <f t="shared" si="9"/>
        <v>0.75683038132629177</v>
      </c>
      <c r="X96" s="1182">
        <f t="shared" si="10"/>
        <v>0.61400314430916769</v>
      </c>
      <c r="Y96" s="22">
        <v>2015</v>
      </c>
      <c r="Z96" s="741">
        <f t="shared" si="11"/>
        <v>1.0204127999999999</v>
      </c>
      <c r="AA96" s="125">
        <f t="shared" si="12"/>
        <v>5.1219658668804415</v>
      </c>
      <c r="AB96" s="218">
        <f t="shared" si="19"/>
        <v>7.8095014765028488</v>
      </c>
      <c r="AC96" s="967">
        <f t="shared" si="14"/>
        <v>1.9595547891519145</v>
      </c>
      <c r="AD96" s="968">
        <f t="shared" si="15"/>
        <v>12.034452034452121</v>
      </c>
      <c r="AE96" s="672">
        <f t="shared" si="16"/>
        <v>3.0769230769231006</v>
      </c>
      <c r="AF96" s="1031">
        <f t="shared" si="17"/>
        <v>39.486673247778882</v>
      </c>
      <c r="AG96" s="1092"/>
      <c r="AH96" s="1092"/>
      <c r="AI96" s="1098"/>
      <c r="AJ96" s="1092"/>
      <c r="AK96" s="1092"/>
    </row>
    <row r="97" spans="1:37" x14ac:dyDescent="0.2">
      <c r="A97" s="2" t="s">
        <v>210</v>
      </c>
      <c r="B97" s="2" t="s">
        <v>124</v>
      </c>
      <c r="C97" s="3" t="s">
        <v>211</v>
      </c>
      <c r="D97" s="132">
        <v>4</v>
      </c>
      <c r="E97" s="262">
        <v>6</v>
      </c>
      <c r="F97" s="471">
        <f t="shared" si="0"/>
        <v>5</v>
      </c>
      <c r="G97" s="94">
        <v>20</v>
      </c>
      <c r="H97" s="31">
        <v>40</v>
      </c>
      <c r="I97" s="282">
        <f t="shared" si="1"/>
        <v>30</v>
      </c>
      <c r="J97" s="186">
        <v>30</v>
      </c>
      <c r="K97" s="186">
        <v>40</v>
      </c>
      <c r="L97" s="186">
        <f t="shared" si="2"/>
        <v>35</v>
      </c>
      <c r="M97" s="13">
        <v>1.044</v>
      </c>
      <c r="N97" s="55">
        <v>1.06</v>
      </c>
      <c r="O97" s="504">
        <f t="shared" si="3"/>
        <v>1.052</v>
      </c>
      <c r="P97" s="505">
        <f t="shared" si="4"/>
        <v>12.802281368821298</v>
      </c>
      <c r="Q97" s="38">
        <v>1.012</v>
      </c>
      <c r="R97" s="233">
        <v>1.024</v>
      </c>
      <c r="S97" s="893">
        <f t="shared" si="18"/>
        <v>1.018</v>
      </c>
      <c r="T97" s="894">
        <f t="shared" si="6"/>
        <v>4.579567779960712</v>
      </c>
      <c r="U97" s="1183">
        <f t="shared" si="7"/>
        <v>0.64228502342451244</v>
      </c>
      <c r="V97" s="969">
        <f t="shared" si="8"/>
        <v>0.57692307692307643</v>
      </c>
      <c r="W97" s="768">
        <f t="shared" si="9"/>
        <v>0.52759066222902673</v>
      </c>
      <c r="X97" s="1183">
        <f t="shared" si="10"/>
        <v>0.52615989118936057</v>
      </c>
      <c r="Y97" s="63">
        <v>2015</v>
      </c>
      <c r="Z97" s="565">
        <f t="shared" si="11"/>
        <v>1.0241472</v>
      </c>
      <c r="AA97" s="970">
        <f t="shared" si="12"/>
        <v>6.0662343968267063</v>
      </c>
      <c r="AB97" s="106">
        <f t="shared" si="19"/>
        <v>4.9454073214996823</v>
      </c>
      <c r="AC97" s="971">
        <f t="shared" si="14"/>
        <v>1.2423800689106794</v>
      </c>
      <c r="AD97" s="972">
        <f t="shared" si="15"/>
        <v>6.5508365508365438</v>
      </c>
      <c r="AE97" s="318">
        <f t="shared" si="16"/>
        <v>1.6666666666666654</v>
      </c>
      <c r="AF97" s="1085">
        <f t="shared" si="17"/>
        <v>29.469548133595286</v>
      </c>
      <c r="AG97" s="1094" t="s">
        <v>285</v>
      </c>
      <c r="AH97" s="1095" t="s">
        <v>281</v>
      </c>
      <c r="AI97" s="1096" t="s">
        <v>284</v>
      </c>
      <c r="AJ97" s="1100" t="s">
        <v>297</v>
      </c>
      <c r="AK97" s="1100" t="s">
        <v>298</v>
      </c>
    </row>
    <row r="98" spans="1:37" x14ac:dyDescent="0.2">
      <c r="A98" s="2" t="s">
        <v>212</v>
      </c>
      <c r="B98" s="2" t="s">
        <v>53</v>
      </c>
      <c r="C98" s="3" t="s">
        <v>213</v>
      </c>
      <c r="D98" s="29">
        <v>4.8</v>
      </c>
      <c r="E98" s="262">
        <v>6</v>
      </c>
      <c r="F98" s="661">
        <f t="shared" si="0"/>
        <v>5.4</v>
      </c>
      <c r="G98" s="7">
        <v>25</v>
      </c>
      <c r="H98" s="427">
        <v>45</v>
      </c>
      <c r="I98" s="746">
        <f t="shared" si="1"/>
        <v>35</v>
      </c>
      <c r="J98" s="245">
        <v>3</v>
      </c>
      <c r="K98" s="492">
        <v>5</v>
      </c>
      <c r="L98" s="367">
        <f t="shared" si="2"/>
        <v>4</v>
      </c>
      <c r="M98" s="13">
        <v>1.044</v>
      </c>
      <c r="N98" s="15">
        <v>1.054</v>
      </c>
      <c r="O98" s="907">
        <f t="shared" si="3"/>
        <v>1.0489999999999999</v>
      </c>
      <c r="P98" s="908">
        <f t="shared" si="4"/>
        <v>12.0981887511916</v>
      </c>
      <c r="Q98" s="143">
        <v>1.004</v>
      </c>
      <c r="R98" s="144">
        <v>1.01</v>
      </c>
      <c r="S98" s="145">
        <f t="shared" si="18"/>
        <v>1.0070000000000001</v>
      </c>
      <c r="T98" s="146">
        <f t="shared" si="6"/>
        <v>1.8003972194637754</v>
      </c>
      <c r="U98" s="1184">
        <f t="shared" si="7"/>
        <v>0.85118456518654939</v>
      </c>
      <c r="V98" s="433">
        <f t="shared" si="8"/>
        <v>0.7142857142857153</v>
      </c>
      <c r="W98" s="973">
        <f t="shared" si="9"/>
        <v>0.80242144497072787</v>
      </c>
      <c r="X98" s="1184">
        <f t="shared" si="10"/>
        <v>0.69729039580082131</v>
      </c>
      <c r="Y98" s="63">
        <v>2015</v>
      </c>
      <c r="Z98" s="974">
        <f t="shared" si="11"/>
        <v>1.0145936000000002</v>
      </c>
      <c r="AA98" s="148">
        <f t="shared" si="12"/>
        <v>3.6622379284001658</v>
      </c>
      <c r="AB98" s="975">
        <f t="shared" si="19"/>
        <v>9.5569978478404352</v>
      </c>
      <c r="AC98" s="976">
        <f t="shared" si="14"/>
        <v>2.3983115886415622</v>
      </c>
      <c r="AD98" s="977">
        <f t="shared" si="15"/>
        <v>19.440154440154206</v>
      </c>
      <c r="AE98" s="129">
        <f t="shared" si="16"/>
        <v>4.9999999999999165</v>
      </c>
      <c r="AF98" s="1086">
        <f t="shared" si="17"/>
        <v>34.75670307845084</v>
      </c>
      <c r="AG98" s="1092"/>
      <c r="AH98" s="1092"/>
      <c r="AI98" s="1093"/>
      <c r="AJ98" s="1092"/>
      <c r="AK98" s="1092"/>
    </row>
    <row r="99" spans="1:37" x14ac:dyDescent="0.2">
      <c r="A99" s="2" t="s">
        <v>214</v>
      </c>
      <c r="B99" s="2" t="s">
        <v>124</v>
      </c>
      <c r="C99" s="3" t="s">
        <v>215</v>
      </c>
      <c r="D99" s="111">
        <v>5.5</v>
      </c>
      <c r="E99" s="440">
        <v>8</v>
      </c>
      <c r="F99" s="300">
        <f t="shared" si="0"/>
        <v>6.75</v>
      </c>
      <c r="G99" s="172">
        <v>30</v>
      </c>
      <c r="H99" s="8">
        <v>50</v>
      </c>
      <c r="I99" s="173">
        <f t="shared" si="1"/>
        <v>40</v>
      </c>
      <c r="J99" s="186">
        <v>30</v>
      </c>
      <c r="K99" s="186">
        <v>40</v>
      </c>
      <c r="L99" s="186">
        <f t="shared" si="2"/>
        <v>35</v>
      </c>
      <c r="M99" s="119">
        <v>1.056</v>
      </c>
      <c r="N99" s="206">
        <v>1.075</v>
      </c>
      <c r="O99" s="647">
        <f t="shared" si="3"/>
        <v>1.0655000000000001</v>
      </c>
      <c r="P99" s="648">
        <f t="shared" si="4"/>
        <v>15.921633036133301</v>
      </c>
      <c r="Q99" s="57">
        <v>1.01</v>
      </c>
      <c r="R99" s="191">
        <v>1.018</v>
      </c>
      <c r="S99" s="40">
        <f t="shared" si="18"/>
        <v>1.014</v>
      </c>
      <c r="T99" s="41">
        <f t="shared" si="6"/>
        <v>3.5759368836291969</v>
      </c>
      <c r="U99" s="1148">
        <f t="shared" si="7"/>
        <v>0.77540388755890821</v>
      </c>
      <c r="V99" s="341">
        <f t="shared" si="8"/>
        <v>0.61068702290076227</v>
      </c>
      <c r="W99" s="341">
        <f t="shared" si="9"/>
        <v>0.63976143226343474</v>
      </c>
      <c r="X99" s="1148">
        <f t="shared" si="10"/>
        <v>0.6352108646882576</v>
      </c>
      <c r="Y99" s="63">
        <v>2015</v>
      </c>
      <c r="Z99" s="61">
        <f t="shared" si="11"/>
        <v>1.0233112000000002</v>
      </c>
      <c r="AA99" s="651">
        <f t="shared" si="12"/>
        <v>5.8080387480019393</v>
      </c>
      <c r="AB99" s="534">
        <f t="shared" si="19"/>
        <v>6.8870063950177087</v>
      </c>
      <c r="AC99" s="978">
        <f t="shared" si="14"/>
        <v>1.715913380692528</v>
      </c>
      <c r="AD99" s="979">
        <f t="shared" si="15"/>
        <v>11.185879757308312</v>
      </c>
      <c r="AE99" s="452">
        <f t="shared" si="16"/>
        <v>2.8571428571428545</v>
      </c>
      <c r="AF99" s="1031">
        <f t="shared" si="17"/>
        <v>39.447731755424066</v>
      </c>
      <c r="AG99" s="1092"/>
      <c r="AH99" s="1092"/>
      <c r="AI99" s="1093"/>
      <c r="AJ99" s="1092"/>
      <c r="AK99" s="1092"/>
    </row>
    <row r="100" spans="1:37" x14ac:dyDescent="0.2">
      <c r="A100" s="2" t="s">
        <v>216</v>
      </c>
      <c r="B100" s="2" t="s">
        <v>12</v>
      </c>
      <c r="C100" s="3" t="s">
        <v>217</v>
      </c>
      <c r="D100" s="817">
        <v>4.7</v>
      </c>
      <c r="E100" s="5">
        <v>5.5</v>
      </c>
      <c r="F100" s="4">
        <f t="shared" si="0"/>
        <v>5.0999999999999996</v>
      </c>
      <c r="G100" s="396">
        <v>18</v>
      </c>
      <c r="H100" s="95">
        <v>30</v>
      </c>
      <c r="I100" s="766">
        <f t="shared" si="1"/>
        <v>24</v>
      </c>
      <c r="J100" s="735">
        <v>9</v>
      </c>
      <c r="K100" s="932">
        <v>15</v>
      </c>
      <c r="L100" s="34">
        <f t="shared" si="2"/>
        <v>12</v>
      </c>
      <c r="M100" s="35">
        <v>1.048</v>
      </c>
      <c r="N100" s="248">
        <v>1.0549999999999999</v>
      </c>
      <c r="O100" s="980">
        <f t="shared" si="3"/>
        <v>1.0514999999999999</v>
      </c>
      <c r="P100" s="981">
        <f t="shared" si="4"/>
        <v>12.685211602472634</v>
      </c>
      <c r="Q100" s="57">
        <v>1.01</v>
      </c>
      <c r="R100" s="17">
        <v>1.014</v>
      </c>
      <c r="S100" s="348">
        <f t="shared" si="18"/>
        <v>1.012</v>
      </c>
      <c r="T100" s="349">
        <f t="shared" si="6"/>
        <v>3.0711462450592819</v>
      </c>
      <c r="U100" s="1185">
        <f t="shared" si="7"/>
        <v>0.75789554472543086</v>
      </c>
      <c r="V100" s="872">
        <f t="shared" si="8"/>
        <v>0.46601941747572923</v>
      </c>
      <c r="W100" s="872">
        <f t="shared" si="9"/>
        <v>0.48004706912523554</v>
      </c>
      <c r="X100" s="1185">
        <f t="shared" si="10"/>
        <v>0.620868030239073</v>
      </c>
      <c r="Y100" s="22">
        <v>2015</v>
      </c>
      <c r="Z100" s="662">
        <f t="shared" si="11"/>
        <v>1.0191416</v>
      </c>
      <c r="AA100" s="254">
        <f t="shared" si="12"/>
        <v>4.809369261679616</v>
      </c>
      <c r="AB100" s="982">
        <f t="shared" si="19"/>
        <v>4.9902593654491572</v>
      </c>
      <c r="AC100" s="983">
        <f t="shared" si="14"/>
        <v>1.2538136832866646</v>
      </c>
      <c r="AD100" s="110">
        <f t="shared" si="15"/>
        <v>7.8146718146718319</v>
      </c>
      <c r="AE100" s="664">
        <f t="shared" si="16"/>
        <v>1.9999999999999982</v>
      </c>
      <c r="AF100" s="1072">
        <f t="shared" si="17"/>
        <v>23.715415019762844</v>
      </c>
      <c r="AG100" s="1092"/>
      <c r="AH100" s="1092"/>
      <c r="AI100" s="1093"/>
      <c r="AJ100" s="1092"/>
      <c r="AK100" s="1092"/>
    </row>
    <row r="101" spans="1:37" x14ac:dyDescent="0.2">
      <c r="A101" s="2" t="s">
        <v>218</v>
      </c>
      <c r="B101" s="2" t="s">
        <v>79</v>
      </c>
      <c r="C101" s="3" t="s">
        <v>219</v>
      </c>
      <c r="D101" s="280">
        <v>6.5</v>
      </c>
      <c r="E101" s="221">
        <v>10</v>
      </c>
      <c r="F101" s="984">
        <f t="shared" si="0"/>
        <v>8.25</v>
      </c>
      <c r="G101" s="985">
        <v>17</v>
      </c>
      <c r="H101" s="263">
        <v>35</v>
      </c>
      <c r="I101" s="516">
        <f t="shared" si="1"/>
        <v>26</v>
      </c>
      <c r="J101" s="457">
        <v>14</v>
      </c>
      <c r="K101" s="538">
        <v>25</v>
      </c>
      <c r="L101" s="925">
        <f t="shared" si="2"/>
        <v>19.5</v>
      </c>
      <c r="M101" s="336">
        <v>1.07</v>
      </c>
      <c r="N101" s="78">
        <v>1.1299999999999999</v>
      </c>
      <c r="O101" s="78">
        <f t="shared" si="3"/>
        <v>1.1000000000000001</v>
      </c>
      <c r="P101" s="80">
        <f t="shared" si="4"/>
        <v>23.545454545454561</v>
      </c>
      <c r="Q101" s="461">
        <v>1.018</v>
      </c>
      <c r="R101" s="78">
        <v>1.04</v>
      </c>
      <c r="S101" s="78">
        <f t="shared" si="18"/>
        <v>1.0289999999999999</v>
      </c>
      <c r="T101" s="986">
        <f t="shared" si="6"/>
        <v>7.2993197278911452</v>
      </c>
      <c r="U101" s="1186">
        <f t="shared" si="7"/>
        <v>0.68999028182701716</v>
      </c>
      <c r="V101" s="657">
        <f t="shared" si="8"/>
        <v>0.25999999999999979</v>
      </c>
      <c r="W101" s="987">
        <f t="shared" si="9"/>
        <v>0.25017089229586592</v>
      </c>
      <c r="X101" s="1186">
        <f t="shared" si="10"/>
        <v>0.56524003887269247</v>
      </c>
      <c r="Y101" s="63">
        <v>2015</v>
      </c>
      <c r="Z101" s="564">
        <f t="shared" si="11"/>
        <v>1.0418368</v>
      </c>
      <c r="AA101" s="564">
        <f t="shared" si="12"/>
        <v>10.23662090290661</v>
      </c>
      <c r="AB101" s="988">
        <f t="shared" si="19"/>
        <v>2.5399006416870922</v>
      </c>
      <c r="AC101" s="989">
        <f t="shared" si="14"/>
        <v>0.62146244454642785</v>
      </c>
      <c r="AD101" s="990">
        <f t="shared" si="15"/>
        <v>3.5619757688723261</v>
      </c>
      <c r="AE101" s="900">
        <f t="shared" si="16"/>
        <v>0.89655172413793371</v>
      </c>
      <c r="AF101" s="1087">
        <f t="shared" si="17"/>
        <v>25.267249757045679</v>
      </c>
      <c r="AG101" s="1094" t="s">
        <v>285</v>
      </c>
      <c r="AH101" s="1095" t="s">
        <v>281</v>
      </c>
      <c r="AI101" s="1096" t="s">
        <v>278</v>
      </c>
      <c r="AJ101" s="1100" t="s">
        <v>293</v>
      </c>
      <c r="AK101" s="1100" t="s">
        <v>294</v>
      </c>
    </row>
    <row r="102" spans="1:37" x14ac:dyDescent="0.2">
      <c r="A102" s="2" t="s">
        <v>220</v>
      </c>
      <c r="B102" s="2" t="s">
        <v>108</v>
      </c>
      <c r="C102" s="3" t="s">
        <v>221</v>
      </c>
      <c r="D102" s="4">
        <v>4.3</v>
      </c>
      <c r="E102" s="488">
        <v>5.6</v>
      </c>
      <c r="F102" s="580">
        <f t="shared" si="0"/>
        <v>4.9499999999999993</v>
      </c>
      <c r="G102" s="133">
        <v>8</v>
      </c>
      <c r="H102" s="655">
        <v>15</v>
      </c>
      <c r="I102" s="991">
        <f t="shared" si="1"/>
        <v>11.5</v>
      </c>
      <c r="J102" s="136">
        <v>2</v>
      </c>
      <c r="K102" s="246">
        <v>6</v>
      </c>
      <c r="L102" s="367">
        <f t="shared" si="2"/>
        <v>4</v>
      </c>
      <c r="M102" s="13">
        <v>1.044</v>
      </c>
      <c r="N102" s="14">
        <v>1.052</v>
      </c>
      <c r="O102" s="15">
        <f t="shared" si="3"/>
        <v>1.048</v>
      </c>
      <c r="P102" s="16">
        <f t="shared" si="4"/>
        <v>11.862595419847338</v>
      </c>
      <c r="Q102" s="57">
        <v>1.01</v>
      </c>
      <c r="R102" s="17">
        <v>1.014</v>
      </c>
      <c r="S102" s="348">
        <f t="shared" si="18"/>
        <v>1.012</v>
      </c>
      <c r="T102" s="349">
        <f t="shared" si="6"/>
        <v>3.0711462450592819</v>
      </c>
      <c r="U102" s="1187">
        <f t="shared" si="7"/>
        <v>0.74110671936758965</v>
      </c>
      <c r="V102" s="992">
        <f t="shared" si="8"/>
        <v>0.23958333333333312</v>
      </c>
      <c r="W102" s="992">
        <f t="shared" si="9"/>
        <v>0.24277270910647195</v>
      </c>
      <c r="X102" s="1187">
        <f t="shared" si="10"/>
        <v>0.60711462450592946</v>
      </c>
      <c r="Y102" s="22">
        <v>2015</v>
      </c>
      <c r="Z102" s="855">
        <f t="shared" si="11"/>
        <v>1.0185088</v>
      </c>
      <c r="AA102" s="993">
        <f t="shared" si="12"/>
        <v>4.6606402558609616</v>
      </c>
      <c r="AB102" s="994">
        <f t="shared" si="19"/>
        <v>2.4674721430254651</v>
      </c>
      <c r="AC102" s="989">
        <f t="shared" si="14"/>
        <v>0.62132607192254519</v>
      </c>
      <c r="AD102" s="995">
        <f t="shared" si="15"/>
        <v>3.7445302445302526</v>
      </c>
      <c r="AE102" s="996">
        <f t="shared" si="16"/>
        <v>0.95833333333333248</v>
      </c>
      <c r="AF102" s="1088">
        <f t="shared" si="17"/>
        <v>11.363636363636363</v>
      </c>
      <c r="AG102" s="1094" t="s">
        <v>285</v>
      </c>
      <c r="AH102" s="1095" t="s">
        <v>280</v>
      </c>
      <c r="AI102" s="1096" t="s">
        <v>278</v>
      </c>
      <c r="AJ102" s="1100" t="s">
        <v>307</v>
      </c>
      <c r="AK102" s="1100" t="s">
        <v>308</v>
      </c>
    </row>
    <row r="103" spans="1:37" x14ac:dyDescent="0.2">
      <c r="A103" s="2" t="s">
        <v>2</v>
      </c>
      <c r="B103" s="2" t="s">
        <v>108</v>
      </c>
      <c r="C103" s="3" t="s">
        <v>222</v>
      </c>
      <c r="D103" s="280">
        <v>6.5</v>
      </c>
      <c r="E103" s="822">
        <v>9</v>
      </c>
      <c r="F103" s="220">
        <f t="shared" si="0"/>
        <v>7.75</v>
      </c>
      <c r="G103" s="243">
        <v>15</v>
      </c>
      <c r="H103" s="95">
        <v>30</v>
      </c>
      <c r="I103" s="244">
        <f t="shared" si="1"/>
        <v>22.5</v>
      </c>
      <c r="J103" s="116">
        <v>6</v>
      </c>
      <c r="K103" s="538">
        <v>25</v>
      </c>
      <c r="L103" s="550">
        <f t="shared" si="2"/>
        <v>15.5</v>
      </c>
      <c r="M103" s="572">
        <v>1.0640000000000001</v>
      </c>
      <c r="N103" s="229">
        <v>1.0900000000000001</v>
      </c>
      <c r="O103" s="997">
        <f t="shared" si="3"/>
        <v>1.077</v>
      </c>
      <c r="P103" s="998">
        <f t="shared" si="4"/>
        <v>18.517177344475385</v>
      </c>
      <c r="Q103" s="446">
        <v>1.0149999999999999</v>
      </c>
      <c r="R103" s="209">
        <v>1.022</v>
      </c>
      <c r="S103" s="447">
        <f t="shared" si="18"/>
        <v>1.0185</v>
      </c>
      <c r="T103" s="448">
        <f t="shared" si="6"/>
        <v>4.704467353951884</v>
      </c>
      <c r="U103" s="1188">
        <f t="shared" si="7"/>
        <v>0.74594036302431022</v>
      </c>
      <c r="V103" s="325">
        <f t="shared" si="8"/>
        <v>0.29220779220779236</v>
      </c>
      <c r="W103" s="325">
        <f t="shared" si="9"/>
        <v>0.29751014244061713</v>
      </c>
      <c r="X103" s="1188">
        <f t="shared" si="10"/>
        <v>0.61107434538951499</v>
      </c>
      <c r="Y103" s="22">
        <v>2015</v>
      </c>
      <c r="Z103" s="611">
        <f t="shared" si="11"/>
        <v>1.0290767999999999</v>
      </c>
      <c r="AA103" s="611">
        <f t="shared" si="12"/>
        <v>7.2018053202385328</v>
      </c>
      <c r="AB103" s="721">
        <f t="shared" si="19"/>
        <v>3.1242166372882143</v>
      </c>
      <c r="AC103" s="999">
        <f t="shared" si="14"/>
        <v>0.77381279920761825</v>
      </c>
      <c r="AD103" s="792">
        <f t="shared" si="15"/>
        <v>4.7826880934989102</v>
      </c>
      <c r="AE103" s="994">
        <f t="shared" si="16"/>
        <v>1.2162162162162189</v>
      </c>
      <c r="AF103" s="1089">
        <f t="shared" si="17"/>
        <v>22.091310751104565</v>
      </c>
      <c r="AG103" s="1092"/>
      <c r="AH103" s="1092"/>
      <c r="AI103" s="1093"/>
      <c r="AJ103" s="1092"/>
      <c r="AK103" s="1092"/>
    </row>
    <row r="104" spans="1:37" x14ac:dyDescent="0.2">
      <c r="A104" s="2" t="s">
        <v>223</v>
      </c>
      <c r="B104" s="2" t="s">
        <v>20</v>
      </c>
      <c r="C104" s="3" t="s">
        <v>224</v>
      </c>
      <c r="D104" s="69">
        <v>8</v>
      </c>
      <c r="E104" s="70">
        <v>12</v>
      </c>
      <c r="F104" s="71">
        <f t="shared" si="0"/>
        <v>10</v>
      </c>
      <c r="G104" s="172">
        <v>30</v>
      </c>
      <c r="H104" s="441">
        <v>60</v>
      </c>
      <c r="I104" s="442">
        <f t="shared" si="1"/>
        <v>45</v>
      </c>
      <c r="J104" s="346">
        <v>8</v>
      </c>
      <c r="K104" s="932">
        <v>15</v>
      </c>
      <c r="L104" s="736">
        <f t="shared" si="2"/>
        <v>11.5</v>
      </c>
      <c r="M104" s="78">
        <v>1.08</v>
      </c>
      <c r="N104" s="79">
        <v>1.1200000000000001</v>
      </c>
      <c r="O104" s="78">
        <f t="shared" si="3"/>
        <v>1.1000000000000001</v>
      </c>
      <c r="P104" s="80">
        <f t="shared" si="4"/>
        <v>23.545454545454561</v>
      </c>
      <c r="Q104" s="81">
        <v>1.016</v>
      </c>
      <c r="R104" s="82">
        <v>1.03</v>
      </c>
      <c r="S104" s="83">
        <f t="shared" si="18"/>
        <v>1.0230000000000001</v>
      </c>
      <c r="T104" s="84">
        <f t="shared" si="6"/>
        <v>5.8230694037145838</v>
      </c>
      <c r="U104" s="1112">
        <f t="shared" si="7"/>
        <v>0.75268817204301008</v>
      </c>
      <c r="V104" s="913">
        <f t="shared" si="8"/>
        <v>0.44999999999999962</v>
      </c>
      <c r="W104" s="1000">
        <f t="shared" si="9"/>
        <v>0.46120213341696475</v>
      </c>
      <c r="X104" s="1112">
        <f t="shared" si="10"/>
        <v>0.6166021505376339</v>
      </c>
      <c r="Y104" s="63">
        <v>2015</v>
      </c>
      <c r="Z104" s="87">
        <f t="shared" si="11"/>
        <v>1.0369216000000001</v>
      </c>
      <c r="AA104" s="88">
        <f t="shared" si="12"/>
        <v>9.0272766373411706</v>
      </c>
      <c r="AB104" s="982">
        <f t="shared" si="19"/>
        <v>4.9848921006650331</v>
      </c>
      <c r="AC104" s="857">
        <f t="shared" si="14"/>
        <v>1.2187987519500743</v>
      </c>
      <c r="AD104" s="1001">
        <f t="shared" si="15"/>
        <v>7.727883162665746</v>
      </c>
      <c r="AE104" s="152">
        <f t="shared" si="16"/>
        <v>1.9565217391304237</v>
      </c>
      <c r="AF104" s="1049">
        <f t="shared" si="17"/>
        <v>43.988269794721404</v>
      </c>
      <c r="AG104" s="1092"/>
      <c r="AH104" s="1092"/>
      <c r="AI104" s="1098"/>
      <c r="AJ104" s="1092"/>
      <c r="AK104" s="1092"/>
    </row>
    <row r="105" spans="1:37" ht="17" x14ac:dyDescent="0.2">
      <c r="A105" s="2" t="s">
        <v>3</v>
      </c>
      <c r="B105" s="2" t="s">
        <v>59</v>
      </c>
      <c r="C105" s="3" t="s">
        <v>225</v>
      </c>
      <c r="D105" s="49">
        <v>4.5</v>
      </c>
      <c r="E105" s="5">
        <v>5.5</v>
      </c>
      <c r="F105" s="471">
        <f t="shared" si="0"/>
        <v>5</v>
      </c>
      <c r="G105" s="133">
        <v>8</v>
      </c>
      <c r="H105" s="489">
        <v>20</v>
      </c>
      <c r="I105" s="490">
        <f t="shared" si="1"/>
        <v>14</v>
      </c>
      <c r="J105" s="136">
        <v>2</v>
      </c>
      <c r="K105" s="137">
        <v>4</v>
      </c>
      <c r="L105" s="138">
        <f t="shared" si="2"/>
        <v>3</v>
      </c>
      <c r="M105" s="13">
        <v>1.044</v>
      </c>
      <c r="N105" s="14">
        <v>1.052</v>
      </c>
      <c r="O105" s="15">
        <f t="shared" si="3"/>
        <v>1.048</v>
      </c>
      <c r="P105" s="16">
        <f t="shared" si="4"/>
        <v>11.862595419847338</v>
      </c>
      <c r="Q105" s="17">
        <v>1.008</v>
      </c>
      <c r="R105" s="385">
        <v>1.012</v>
      </c>
      <c r="S105" s="385">
        <f t="shared" si="18"/>
        <v>1.01</v>
      </c>
      <c r="T105" s="386">
        <f t="shared" si="6"/>
        <v>2.5643564356435604</v>
      </c>
      <c r="U105" s="1171">
        <f t="shared" si="7"/>
        <v>0.78382838283828438</v>
      </c>
      <c r="V105" s="325">
        <f t="shared" si="8"/>
        <v>0.29166666666666641</v>
      </c>
      <c r="W105" s="1002">
        <f t="shared" si="9"/>
        <v>0.3080098701781358</v>
      </c>
      <c r="X105" s="1171">
        <f t="shared" si="10"/>
        <v>0.64211221122112261</v>
      </c>
      <c r="Y105" s="63">
        <v>2015</v>
      </c>
      <c r="Z105" s="291">
        <f t="shared" si="11"/>
        <v>1.0168704</v>
      </c>
      <c r="AA105" s="291">
        <f t="shared" si="12"/>
        <v>4.2454780439876032</v>
      </c>
      <c r="AB105" s="1003">
        <f t="shared" si="19"/>
        <v>3.2976262872979962</v>
      </c>
      <c r="AC105" s="1004">
        <f t="shared" si="14"/>
        <v>0.8298558421851312</v>
      </c>
      <c r="AD105" s="723">
        <f t="shared" si="15"/>
        <v>5.4594594594594676</v>
      </c>
      <c r="AE105" s="586">
        <f t="shared" si="16"/>
        <v>1.3999999999999988</v>
      </c>
      <c r="AF105" s="1051">
        <f t="shared" si="17"/>
        <v>13.861386138613861</v>
      </c>
      <c r="AG105" s="1094" t="s">
        <v>285</v>
      </c>
      <c r="AH105" s="1095" t="s">
        <v>279</v>
      </c>
      <c r="AI105" s="1096" t="s">
        <v>278</v>
      </c>
      <c r="AJ105" s="1092" t="s">
        <v>323</v>
      </c>
      <c r="AK105" s="1092" t="s">
        <v>324</v>
      </c>
    </row>
    <row r="106" spans="1:37" x14ac:dyDescent="0.2">
      <c r="A106" s="1005" t="s">
        <v>226</v>
      </c>
      <c r="B106" s="1005" t="s">
        <v>226</v>
      </c>
      <c r="C106" s="1005" t="s">
        <v>227</v>
      </c>
      <c r="D106" s="1006">
        <f t="shared" ref="D106:E106" si="20">AVERAGE(D2:D101)</f>
        <v>4.9089999999999989</v>
      </c>
      <c r="E106" s="1006">
        <f t="shared" si="20"/>
        <v>6.7250000000000014</v>
      </c>
      <c r="F106" s="1006">
        <f t="shared" si="0"/>
        <v>5.8170000000000002</v>
      </c>
      <c r="G106" s="1007">
        <f t="shared" ref="G106:H106" si="21">AVERAGE(G2:G101)</f>
        <v>22.28</v>
      </c>
      <c r="H106" s="1007">
        <f t="shared" si="21"/>
        <v>39.36</v>
      </c>
      <c r="I106" s="1007">
        <f t="shared" si="1"/>
        <v>30.82</v>
      </c>
      <c r="J106" s="1007">
        <f t="shared" ref="J106:K106" si="22">AVERAGE(J2:J101)</f>
        <v>9.85</v>
      </c>
      <c r="K106" s="1007">
        <f t="shared" si="22"/>
        <v>17.690000000000001</v>
      </c>
      <c r="L106" s="1007">
        <f t="shared" si="2"/>
        <v>13.77</v>
      </c>
      <c r="M106" s="1008">
        <f t="shared" ref="M106:X106" si="23">AVERAGE(M2:M101)</f>
        <v>1.04861</v>
      </c>
      <c r="N106" s="1008">
        <f t="shared" si="23"/>
        <v>1.0645499999999999</v>
      </c>
      <c r="O106" s="1009">
        <f t="shared" si="23"/>
        <v>1.0565800000000003</v>
      </c>
      <c r="P106" s="1007">
        <f t="shared" si="23"/>
        <v>13.811404493516848</v>
      </c>
      <c r="Q106" s="1008">
        <f t="shared" si="23"/>
        <v>1.0093500000000006</v>
      </c>
      <c r="R106" s="1008">
        <f t="shared" si="23"/>
        <v>1.0156300000000007</v>
      </c>
      <c r="S106" s="1008">
        <f t="shared" si="23"/>
        <v>1.0124800000000005</v>
      </c>
      <c r="T106" s="1010">
        <f t="shared" si="23"/>
        <v>3.1871447754003071</v>
      </c>
      <c r="U106" s="1189">
        <f t="shared" si="23"/>
        <v>0.7683764001920409</v>
      </c>
      <c r="V106" s="1009">
        <f t="shared" si="23"/>
        <v>0.54337323824498418</v>
      </c>
      <c r="W106" s="1009">
        <f t="shared" si="23"/>
        <v>0.5619278077529154</v>
      </c>
      <c r="X106" s="1189">
        <f t="shared" si="23"/>
        <v>0.62945394703732016</v>
      </c>
      <c r="Y106" s="1011">
        <v>2015</v>
      </c>
      <c r="Z106" s="1009">
        <f t="shared" ref="Z106:AF106" si="24">AVERAGE(Z2:Z101)</f>
        <v>1.0204532799999999</v>
      </c>
      <c r="AA106" s="1009">
        <f t="shared" si="24"/>
        <v>5.1080109324357768</v>
      </c>
      <c r="AB106" s="1012">
        <f t="shared" si="24"/>
        <v>5.984253347408977</v>
      </c>
      <c r="AC106" s="1010">
        <f t="shared" si="24"/>
        <v>1.4977818309987141</v>
      </c>
      <c r="AD106" s="1012">
        <f t="shared" si="24"/>
        <v>9.9189912649439691</v>
      </c>
      <c r="AE106" s="1012">
        <f t="shared" si="24"/>
        <v>2.5381987376204913</v>
      </c>
      <c r="AF106" s="1090">
        <f t="shared" si="24"/>
        <v>30.4065912302814</v>
      </c>
      <c r="AG106" s="1092"/>
      <c r="AH106" s="1092"/>
      <c r="AI106" s="1098"/>
      <c r="AJ106" s="1092"/>
      <c r="AK106" s="1092"/>
    </row>
    <row r="107" spans="1:37" x14ac:dyDescent="0.2">
      <c r="A107" s="1005" t="s">
        <v>228</v>
      </c>
      <c r="B107" s="1005" t="s">
        <v>228</v>
      </c>
      <c r="C107" s="1005" t="s">
        <v>229</v>
      </c>
      <c r="D107" s="1010">
        <f t="shared" ref="D107:X107" si="25">MEDIAN(D3:D101)</f>
        <v>4.5999999999999996</v>
      </c>
      <c r="E107" s="1010">
        <f t="shared" si="25"/>
        <v>6</v>
      </c>
      <c r="F107" s="1010">
        <f t="shared" si="25"/>
        <v>5.3</v>
      </c>
      <c r="G107" s="1010">
        <f t="shared" si="25"/>
        <v>20</v>
      </c>
      <c r="H107" s="1010">
        <f t="shared" si="25"/>
        <v>35</v>
      </c>
      <c r="I107" s="1010">
        <f t="shared" si="25"/>
        <v>27.5</v>
      </c>
      <c r="J107" s="1010">
        <f t="shared" si="25"/>
        <v>8</v>
      </c>
      <c r="K107" s="1010">
        <f t="shared" si="25"/>
        <v>17</v>
      </c>
      <c r="L107" s="1010">
        <f t="shared" si="25"/>
        <v>12.5</v>
      </c>
      <c r="M107" s="1008">
        <f t="shared" si="25"/>
        <v>1.046</v>
      </c>
      <c r="N107" s="1008">
        <f t="shared" si="25"/>
        <v>1.06</v>
      </c>
      <c r="O107" s="1008">
        <f t="shared" si="25"/>
        <v>1.052</v>
      </c>
      <c r="P107" s="1008">
        <f t="shared" si="25"/>
        <v>12.802281368821298</v>
      </c>
      <c r="Q107" s="1008">
        <f t="shared" si="25"/>
        <v>1.01</v>
      </c>
      <c r="R107" s="1008">
        <f t="shared" si="25"/>
        <v>1.0149999999999999</v>
      </c>
      <c r="S107" s="1008">
        <f t="shared" si="25"/>
        <v>1.012</v>
      </c>
      <c r="T107" s="1008">
        <f t="shared" si="25"/>
        <v>3.0711462450592819</v>
      </c>
      <c r="U107" s="1189">
        <f t="shared" si="25"/>
        <v>0.76478326042399225</v>
      </c>
      <c r="V107" s="1008">
        <f t="shared" si="25"/>
        <v>0.51020408163265385</v>
      </c>
      <c r="W107" s="1008">
        <f t="shared" si="25"/>
        <v>0.50891371672065888</v>
      </c>
      <c r="X107" s="1189">
        <f t="shared" si="25"/>
        <v>0.62651044693933444</v>
      </c>
      <c r="Y107" s="1013">
        <v>2015</v>
      </c>
      <c r="Z107" s="1008">
        <f t="shared" ref="Z107:AF107" si="26">MEDIAN(Z3:Z101)</f>
        <v>1.0197319999999999</v>
      </c>
      <c r="AA107" s="1008">
        <f t="shared" si="26"/>
        <v>4.9552158587724602</v>
      </c>
      <c r="AB107" s="1006">
        <f t="shared" si="26"/>
        <v>5.1928371301646514</v>
      </c>
      <c r="AC107" s="1010">
        <f t="shared" si="26"/>
        <v>1.3023357239775157</v>
      </c>
      <c r="AD107" s="1006">
        <f t="shared" si="26"/>
        <v>8.6486486486486491</v>
      </c>
      <c r="AE107" s="1006">
        <f t="shared" si="26"/>
        <v>2.1874999999999982</v>
      </c>
      <c r="AF107" s="1091">
        <f t="shared" si="26"/>
        <v>27.040314650934121</v>
      </c>
      <c r="AG107" s="1092"/>
      <c r="AH107" s="1092"/>
      <c r="AI107" s="1098"/>
      <c r="AJ107" s="1092"/>
      <c r="AK107" s="1092"/>
    </row>
    <row r="108" spans="1:37" x14ac:dyDescent="0.2">
      <c r="A108" s="2" t="s">
        <v>230</v>
      </c>
      <c r="B108" s="2" t="s">
        <v>231</v>
      </c>
      <c r="C108" s="3" t="s">
        <v>232</v>
      </c>
      <c r="D108" s="1014"/>
      <c r="E108" s="1014"/>
      <c r="F108" s="1014"/>
      <c r="G108" s="1014"/>
      <c r="H108" s="1014"/>
      <c r="I108" s="1014"/>
      <c r="J108" s="1014"/>
      <c r="K108" s="1014"/>
      <c r="L108" s="1014"/>
      <c r="M108" s="1015"/>
      <c r="N108" s="1015"/>
      <c r="O108" s="1014"/>
      <c r="P108" s="1014"/>
      <c r="Q108" s="1015"/>
      <c r="R108" s="1015"/>
      <c r="S108" s="1015"/>
      <c r="T108" s="1016"/>
      <c r="U108" s="1190"/>
      <c r="V108" s="1014"/>
      <c r="W108" s="1014"/>
      <c r="X108" s="1190"/>
      <c r="Y108" s="1014"/>
      <c r="Z108" s="1014"/>
      <c r="AA108" s="1014"/>
      <c r="AB108" s="1014"/>
      <c r="AC108" s="1014"/>
      <c r="AD108" s="1014"/>
      <c r="AE108" s="1014"/>
      <c r="AF108" s="1014"/>
      <c r="AI108" s="1022"/>
    </row>
    <row r="109" spans="1:37" x14ac:dyDescent="0.2">
      <c r="A109" s="2" t="s">
        <v>233</v>
      </c>
      <c r="B109" s="2" t="s">
        <v>231</v>
      </c>
      <c r="C109" s="3" t="s">
        <v>234</v>
      </c>
      <c r="D109" s="1014"/>
      <c r="E109" s="1014"/>
      <c r="F109" s="1014"/>
      <c r="G109" s="1014"/>
      <c r="H109" s="1014"/>
      <c r="I109" s="1014"/>
      <c r="J109" s="1014"/>
      <c r="K109" s="1014"/>
      <c r="L109" s="1014"/>
      <c r="M109" s="1015"/>
      <c r="N109" s="1015"/>
      <c r="O109" s="1014"/>
      <c r="P109" s="1014"/>
      <c r="Q109" s="1015"/>
      <c r="R109" s="1015"/>
      <c r="S109" s="1015"/>
      <c r="T109" s="1016"/>
      <c r="U109" s="1190"/>
      <c r="V109" s="1014"/>
      <c r="W109" s="1014"/>
      <c r="X109" s="1190"/>
      <c r="Y109" s="1014"/>
      <c r="Z109" s="1014"/>
      <c r="AA109" s="1014"/>
      <c r="AB109" s="1014"/>
      <c r="AC109" s="1014"/>
      <c r="AD109" s="1014"/>
      <c r="AE109" s="1014"/>
      <c r="AF109" s="1014"/>
      <c r="AI109" s="1022"/>
    </row>
    <row r="110" spans="1:37" x14ac:dyDescent="0.2">
      <c r="A110" s="2" t="s">
        <v>235</v>
      </c>
      <c r="B110" s="2" t="s">
        <v>231</v>
      </c>
      <c r="C110" s="3" t="s">
        <v>236</v>
      </c>
      <c r="D110" s="1014"/>
      <c r="E110" s="1014"/>
      <c r="F110" s="1014"/>
      <c r="G110" s="1014"/>
      <c r="H110" s="1014"/>
      <c r="I110" s="1014"/>
      <c r="J110" s="1014"/>
      <c r="K110" s="1014"/>
      <c r="L110" s="1014"/>
      <c r="M110" s="1015"/>
      <c r="N110" s="1015"/>
      <c r="O110" s="1014"/>
      <c r="P110" s="1014"/>
      <c r="Q110" s="1015"/>
      <c r="R110" s="1015"/>
      <c r="S110" s="1015"/>
      <c r="T110" s="1016"/>
      <c r="U110" s="1190"/>
      <c r="V110" s="1014"/>
      <c r="W110" s="1014"/>
      <c r="X110" s="1190"/>
      <c r="Y110" s="1014"/>
      <c r="Z110" s="1014"/>
      <c r="AA110" s="1014"/>
      <c r="AB110" s="1014"/>
      <c r="AC110" s="1014"/>
      <c r="AD110" s="1014"/>
      <c r="AE110" s="1014"/>
      <c r="AF110" s="1014"/>
      <c r="AI110" s="1022"/>
    </row>
    <row r="111" spans="1:37" x14ac:dyDescent="0.2">
      <c r="A111" s="2" t="s">
        <v>237</v>
      </c>
      <c r="B111" s="2" t="s">
        <v>237</v>
      </c>
      <c r="C111" s="3" t="s">
        <v>238</v>
      </c>
      <c r="D111" s="1014"/>
      <c r="E111" s="1014"/>
      <c r="F111" s="1014"/>
      <c r="G111" s="1014"/>
      <c r="H111" s="1014"/>
      <c r="I111" s="1014"/>
      <c r="J111" s="1014"/>
      <c r="K111" s="1014"/>
      <c r="L111" s="1014"/>
      <c r="M111" s="1015"/>
      <c r="N111" s="1015"/>
      <c r="O111" s="1014"/>
      <c r="P111" s="1014"/>
      <c r="Q111" s="1015"/>
      <c r="R111" s="1015"/>
      <c r="S111" s="1015"/>
      <c r="T111" s="1016"/>
      <c r="U111" s="1190"/>
      <c r="V111" s="1014"/>
      <c r="W111" s="1014"/>
      <c r="X111" s="1190"/>
      <c r="Y111" s="1014"/>
      <c r="Z111" s="1014"/>
      <c r="AA111" s="1014"/>
      <c r="AB111" s="1014"/>
      <c r="AC111" s="1014"/>
      <c r="AD111" s="1014"/>
      <c r="AE111" s="1014"/>
      <c r="AF111" s="1014"/>
      <c r="AI111" s="1022"/>
    </row>
    <row r="112" spans="1:37" x14ac:dyDescent="0.2">
      <c r="A112" s="2" t="s">
        <v>239</v>
      </c>
      <c r="B112" s="2" t="s">
        <v>237</v>
      </c>
      <c r="C112" s="3" t="s">
        <v>240</v>
      </c>
      <c r="D112" s="1014"/>
      <c r="E112" s="1014"/>
      <c r="F112" s="1014"/>
      <c r="G112" s="1014"/>
      <c r="H112" s="1014"/>
      <c r="I112" s="1014"/>
      <c r="J112" s="1014"/>
      <c r="K112" s="1014"/>
      <c r="L112" s="1014"/>
      <c r="M112" s="1015"/>
      <c r="N112" s="1015"/>
      <c r="O112" s="1014"/>
      <c r="P112" s="1014"/>
      <c r="Q112" s="1015"/>
      <c r="R112" s="1015"/>
      <c r="S112" s="1015"/>
      <c r="T112" s="1016"/>
      <c r="U112" s="1190"/>
      <c r="V112" s="1014"/>
      <c r="W112" s="1014"/>
      <c r="X112" s="1190"/>
      <c r="Y112" s="1014"/>
      <c r="Z112" s="1014"/>
      <c r="AA112" s="1014"/>
      <c r="AB112" s="1014"/>
      <c r="AC112" s="1014"/>
      <c r="AD112" s="1014"/>
      <c r="AE112" s="1014"/>
      <c r="AF112" s="1014"/>
      <c r="AI112" s="1022"/>
    </row>
    <row r="113" spans="1:35" x14ac:dyDescent="0.2">
      <c r="A113" s="2" t="s">
        <v>241</v>
      </c>
      <c r="B113" s="2" t="s">
        <v>237</v>
      </c>
      <c r="C113" s="3" t="s">
        <v>242</v>
      </c>
      <c r="D113" s="1014"/>
      <c r="E113" s="1014"/>
      <c r="F113" s="1014"/>
      <c r="G113" s="1014"/>
      <c r="H113" s="1014"/>
      <c r="I113" s="1014"/>
      <c r="J113" s="1014"/>
      <c r="K113" s="1014"/>
      <c r="L113" s="1014"/>
      <c r="M113" s="1015"/>
      <c r="N113" s="1015"/>
      <c r="O113" s="1014"/>
      <c r="P113" s="1014"/>
      <c r="Q113" s="1015"/>
      <c r="R113" s="1015"/>
      <c r="S113" s="1015"/>
      <c r="T113" s="1016"/>
      <c r="U113" s="1190"/>
      <c r="V113" s="1014"/>
      <c r="W113" s="1014"/>
      <c r="X113" s="1190"/>
      <c r="Y113" s="1014"/>
      <c r="Z113" s="1014"/>
      <c r="AA113" s="1014"/>
      <c r="AB113" s="1014"/>
      <c r="AC113" s="1014"/>
      <c r="AD113" s="1014"/>
      <c r="AE113" s="1014"/>
      <c r="AF113" s="1014"/>
      <c r="AI113" s="1022"/>
    </row>
    <row r="114" spans="1:35" x14ac:dyDescent="0.2">
      <c r="A114" s="2" t="s">
        <v>243</v>
      </c>
      <c r="B114" s="2" t="s">
        <v>244</v>
      </c>
      <c r="C114" s="3" t="s">
        <v>245</v>
      </c>
      <c r="D114" s="1014"/>
      <c r="E114" s="1014"/>
      <c r="F114" s="1014"/>
      <c r="G114" s="1014"/>
      <c r="H114" s="1014"/>
      <c r="I114" s="1014"/>
      <c r="J114" s="1014"/>
      <c r="K114" s="1014"/>
      <c r="L114" s="1014"/>
      <c r="M114" s="1015"/>
      <c r="N114" s="1015"/>
      <c r="O114" s="1014"/>
      <c r="P114" s="1014"/>
      <c r="Q114" s="1015"/>
      <c r="R114" s="1015"/>
      <c r="S114" s="1015"/>
      <c r="T114" s="1016"/>
      <c r="U114" s="1190"/>
      <c r="V114" s="1014"/>
      <c r="W114" s="1014"/>
      <c r="X114" s="1190"/>
      <c r="Y114" s="1014"/>
      <c r="Z114" s="1014"/>
      <c r="AA114" s="1014"/>
      <c r="AB114" s="1014"/>
      <c r="AC114" s="1014"/>
      <c r="AD114" s="1014"/>
      <c r="AE114" s="1014"/>
      <c r="AF114" s="1014"/>
      <c r="AI114" s="1022"/>
    </row>
    <row r="115" spans="1:35" x14ac:dyDescent="0.2">
      <c r="A115" s="2" t="s">
        <v>246</v>
      </c>
      <c r="B115" s="2" t="s">
        <v>244</v>
      </c>
      <c r="C115" s="3" t="s">
        <v>247</v>
      </c>
      <c r="D115" s="1014"/>
      <c r="E115" s="1014"/>
      <c r="F115" s="1014"/>
      <c r="G115" s="1014"/>
      <c r="H115" s="1014"/>
      <c r="I115" s="1014"/>
      <c r="J115" s="1014"/>
      <c r="K115" s="1014"/>
      <c r="L115" s="1014"/>
      <c r="M115" s="1015"/>
      <c r="N115" s="1015"/>
      <c r="O115" s="1014"/>
      <c r="P115" s="1014"/>
      <c r="Q115" s="1015"/>
      <c r="R115" s="1015"/>
      <c r="S115" s="1015"/>
      <c r="T115" s="1016"/>
      <c r="U115" s="1190"/>
      <c r="V115" s="1014"/>
      <c r="W115" s="1014"/>
      <c r="X115" s="1190"/>
      <c r="Y115" s="1014"/>
      <c r="Z115" s="1014"/>
      <c r="AA115" s="1014"/>
      <c r="AB115" s="1014"/>
      <c r="AC115" s="1014"/>
      <c r="AD115" s="1014"/>
      <c r="AE115" s="1014"/>
      <c r="AF115" s="1014"/>
      <c r="AI115" s="1022"/>
    </row>
    <row r="116" spans="1:35" x14ac:dyDescent="0.2">
      <c r="A116" s="2" t="s">
        <v>248</v>
      </c>
      <c r="B116" s="2" t="s">
        <v>244</v>
      </c>
      <c r="C116" s="3" t="s">
        <v>249</v>
      </c>
      <c r="D116" s="1014"/>
      <c r="E116" s="1014"/>
      <c r="F116" s="1014"/>
      <c r="G116" s="1014"/>
      <c r="H116" s="1014"/>
      <c r="I116" s="1014"/>
      <c r="J116" s="1014"/>
      <c r="K116" s="1014"/>
      <c r="L116" s="1014"/>
      <c r="M116" s="1015"/>
      <c r="N116" s="1015"/>
      <c r="O116" s="1014"/>
      <c r="P116" s="1014"/>
      <c r="Q116" s="1015"/>
      <c r="R116" s="1015"/>
      <c r="S116" s="1015"/>
      <c r="T116" s="1016"/>
      <c r="U116" s="1190"/>
      <c r="V116" s="1014"/>
      <c r="W116" s="1014"/>
      <c r="X116" s="1190"/>
      <c r="Y116" s="1014"/>
      <c r="Z116" s="1014"/>
      <c r="AA116" s="1014"/>
      <c r="AB116" s="1014"/>
      <c r="AC116" s="1014"/>
      <c r="AD116" s="1014"/>
      <c r="AE116" s="1014"/>
      <c r="AF116" s="1014"/>
      <c r="AI116" s="1022"/>
    </row>
    <row r="117" spans="1:35" x14ac:dyDescent="0.2">
      <c r="A117" s="2" t="s">
        <v>250</v>
      </c>
      <c r="B117" s="2" t="s">
        <v>251</v>
      </c>
      <c r="C117" s="3" t="s">
        <v>252</v>
      </c>
      <c r="D117" s="1014"/>
      <c r="E117" s="1014"/>
      <c r="F117" s="1014"/>
      <c r="G117" s="1014"/>
      <c r="H117" s="1014"/>
      <c r="I117" s="1014"/>
      <c r="J117" s="1014"/>
      <c r="K117" s="1014"/>
      <c r="L117" s="1014"/>
      <c r="M117" s="1015"/>
      <c r="N117" s="1015"/>
      <c r="O117" s="1014"/>
      <c r="P117" s="1014"/>
      <c r="Q117" s="1015"/>
      <c r="R117" s="1015"/>
      <c r="S117" s="1015"/>
      <c r="T117" s="1016"/>
      <c r="U117" s="1190"/>
      <c r="V117" s="1014"/>
      <c r="W117" s="1014"/>
      <c r="X117" s="1190"/>
      <c r="Y117" s="1014"/>
      <c r="Z117" s="1014"/>
      <c r="AA117" s="1014"/>
      <c r="AB117" s="1014"/>
      <c r="AC117" s="1014"/>
      <c r="AD117" s="1014"/>
      <c r="AE117" s="1014"/>
      <c r="AF117" s="1014"/>
      <c r="AI117" s="1022"/>
    </row>
    <row r="118" spans="1:35" x14ac:dyDescent="0.2">
      <c r="A118" s="2" t="s">
        <v>253</v>
      </c>
      <c r="B118" s="2" t="s">
        <v>251</v>
      </c>
      <c r="C118" s="3" t="s">
        <v>254</v>
      </c>
      <c r="D118" s="1014"/>
      <c r="E118" s="1014"/>
      <c r="F118" s="1014"/>
      <c r="G118" s="1014"/>
      <c r="H118" s="1014"/>
      <c r="I118" s="1014"/>
      <c r="J118" s="1014"/>
      <c r="K118" s="1014"/>
      <c r="L118" s="1014"/>
      <c r="M118" s="1015"/>
      <c r="N118" s="1015"/>
      <c r="O118" s="1014"/>
      <c r="P118" s="1014"/>
      <c r="Q118" s="1015"/>
      <c r="R118" s="1015"/>
      <c r="S118" s="1015"/>
      <c r="T118" s="1016"/>
      <c r="U118" s="1190"/>
      <c r="V118" s="1014"/>
      <c r="W118" s="1014"/>
      <c r="X118" s="1190"/>
      <c r="Y118" s="1014"/>
      <c r="Z118" s="1014"/>
      <c r="AA118" s="1014"/>
      <c r="AB118" s="1014"/>
      <c r="AC118" s="1014"/>
      <c r="AD118" s="1014"/>
      <c r="AE118" s="1014"/>
      <c r="AF118" s="1014"/>
      <c r="AI118" s="1022"/>
    </row>
    <row r="119" spans="1:35" x14ac:dyDescent="0.2">
      <c r="A119" s="2" t="s">
        <v>255</v>
      </c>
      <c r="B119" s="2" t="s">
        <v>256</v>
      </c>
      <c r="C119" s="3" t="s">
        <v>257</v>
      </c>
      <c r="D119" s="1014"/>
      <c r="E119" s="1014"/>
      <c r="F119" s="1014"/>
      <c r="G119" s="1014"/>
      <c r="H119" s="1014"/>
      <c r="I119" s="1014"/>
      <c r="J119" s="1014"/>
      <c r="K119" s="1014"/>
      <c r="L119" s="1014"/>
      <c r="M119" s="1015"/>
      <c r="N119" s="1015"/>
      <c r="O119" s="1014"/>
      <c r="P119" s="1014"/>
      <c r="Q119" s="1015"/>
      <c r="R119" s="1015"/>
      <c r="S119" s="1015"/>
      <c r="T119" s="1016"/>
      <c r="U119" s="1190"/>
      <c r="V119" s="1014"/>
      <c r="W119" s="1014"/>
      <c r="X119" s="1190"/>
      <c r="Y119" s="1014"/>
      <c r="Z119" s="1014"/>
      <c r="AA119" s="1014"/>
      <c r="AB119" s="1014"/>
      <c r="AC119" s="1014"/>
      <c r="AD119" s="1014"/>
      <c r="AE119" s="1014"/>
      <c r="AF119" s="1014"/>
      <c r="AI119" s="1022"/>
    </row>
    <row r="120" spans="1:35" x14ac:dyDescent="0.2">
      <c r="A120" s="2" t="s">
        <v>258</v>
      </c>
      <c r="B120" s="2" t="s">
        <v>256</v>
      </c>
      <c r="C120" s="3" t="s">
        <v>259</v>
      </c>
      <c r="D120" s="1014"/>
      <c r="E120" s="1014"/>
      <c r="F120" s="1014"/>
      <c r="G120" s="1014"/>
      <c r="H120" s="1014"/>
      <c r="I120" s="1014"/>
      <c r="J120" s="1014"/>
      <c r="K120" s="1014"/>
      <c r="L120" s="1014"/>
      <c r="M120" s="1015"/>
      <c r="N120" s="1015"/>
      <c r="O120" s="1014"/>
      <c r="P120" s="1014"/>
      <c r="Q120" s="1015"/>
      <c r="R120" s="1015"/>
      <c r="S120" s="1015"/>
      <c r="T120" s="1016"/>
      <c r="U120" s="1190"/>
      <c r="V120" s="1014"/>
      <c r="W120" s="1014"/>
      <c r="X120" s="1190"/>
      <c r="Y120" s="1014"/>
      <c r="Z120" s="1014"/>
      <c r="AA120" s="1014"/>
      <c r="AB120" s="1014"/>
      <c r="AC120" s="1014"/>
      <c r="AD120" s="1014"/>
      <c r="AE120" s="1014"/>
      <c r="AF120" s="1014"/>
      <c r="AI120" s="1022"/>
    </row>
    <row r="121" spans="1:35" x14ac:dyDescent="0.2">
      <c r="A121" s="2" t="s">
        <v>260</v>
      </c>
      <c r="B121" s="2" t="s">
        <v>261</v>
      </c>
      <c r="C121" s="3" t="s">
        <v>262</v>
      </c>
      <c r="D121" s="1014"/>
      <c r="E121" s="1014"/>
      <c r="F121" s="1014"/>
      <c r="G121" s="1014"/>
      <c r="H121" s="1014"/>
      <c r="I121" s="1014"/>
      <c r="J121" s="1014"/>
      <c r="K121" s="1014"/>
      <c r="L121" s="1014"/>
      <c r="M121" s="1015"/>
      <c r="N121" s="1015"/>
      <c r="O121" s="1014"/>
      <c r="P121" s="1014"/>
      <c r="Q121" s="1015"/>
      <c r="R121" s="1015"/>
      <c r="S121" s="1015"/>
      <c r="T121" s="1016"/>
      <c r="U121" s="1190"/>
      <c r="V121" s="1014"/>
      <c r="W121" s="1014"/>
      <c r="X121" s="1190"/>
      <c r="Y121" s="1014"/>
      <c r="Z121" s="1014"/>
      <c r="AA121" s="1014"/>
      <c r="AB121" s="1014"/>
      <c r="AC121" s="1014"/>
      <c r="AD121" s="1014"/>
      <c r="AE121" s="1014"/>
      <c r="AF121" s="1014"/>
      <c r="AI121" s="1022"/>
    </row>
    <row r="122" spans="1:35" x14ac:dyDescent="0.2">
      <c r="A122" s="2" t="s">
        <v>263</v>
      </c>
      <c r="B122" s="2" t="s">
        <v>261</v>
      </c>
      <c r="C122" s="3" t="s">
        <v>264</v>
      </c>
      <c r="D122" s="1014"/>
      <c r="E122" s="1014"/>
      <c r="F122" s="1014"/>
      <c r="G122" s="1014"/>
      <c r="H122" s="1014"/>
      <c r="I122" s="1014"/>
      <c r="J122" s="1014"/>
      <c r="K122" s="1014"/>
      <c r="L122" s="1014"/>
      <c r="M122" s="1015"/>
      <c r="N122" s="1015"/>
      <c r="O122" s="1014"/>
      <c r="P122" s="1014"/>
      <c r="Q122" s="1015"/>
      <c r="R122" s="1015"/>
      <c r="S122" s="1015"/>
      <c r="T122" s="1016"/>
      <c r="U122" s="1190"/>
      <c r="V122" s="1014"/>
      <c r="W122" s="1014"/>
      <c r="X122" s="1190"/>
      <c r="Y122" s="1014"/>
      <c r="Z122" s="1014"/>
      <c r="AA122" s="1014"/>
      <c r="AB122" s="1014"/>
      <c r="AC122" s="1014"/>
      <c r="AD122" s="1014"/>
      <c r="AE122" s="1014"/>
      <c r="AF122" s="1014"/>
      <c r="AI122" s="1022"/>
    </row>
    <row r="123" spans="1:35" x14ac:dyDescent="0.2">
      <c r="A123" s="2" t="s">
        <v>265</v>
      </c>
      <c r="B123" s="2" t="s">
        <v>266</v>
      </c>
      <c r="C123" s="3" t="s">
        <v>267</v>
      </c>
      <c r="D123" s="1014"/>
      <c r="E123" s="1014"/>
      <c r="F123" s="1014"/>
      <c r="G123" s="1014"/>
      <c r="H123" s="1014"/>
      <c r="I123" s="1014"/>
      <c r="J123" s="1014"/>
      <c r="K123" s="1014"/>
      <c r="L123" s="1014"/>
      <c r="M123" s="1015"/>
      <c r="N123" s="1015"/>
      <c r="O123" s="1014"/>
      <c r="P123" s="1014"/>
      <c r="Q123" s="1015"/>
      <c r="R123" s="1015"/>
      <c r="S123" s="1015"/>
      <c r="T123" s="1016"/>
      <c r="U123" s="1190"/>
      <c r="V123" s="1014"/>
      <c r="W123" s="1014"/>
      <c r="X123" s="1190"/>
      <c r="Y123" s="1014"/>
      <c r="Z123" s="1014"/>
      <c r="AA123" s="1014"/>
      <c r="AB123" s="1014"/>
      <c r="AC123" s="1014"/>
      <c r="AD123" s="1014"/>
      <c r="AE123" s="1014"/>
      <c r="AF123" s="1014"/>
      <c r="AI123" s="1022"/>
    </row>
    <row r="124" spans="1:35" x14ac:dyDescent="0.2">
      <c r="A124" s="2" t="s">
        <v>268</v>
      </c>
      <c r="B124" s="2" t="s">
        <v>266</v>
      </c>
      <c r="C124" s="3" t="s">
        <v>269</v>
      </c>
      <c r="D124" s="1014"/>
      <c r="E124" s="1014"/>
      <c r="F124" s="1014"/>
      <c r="G124" s="1014"/>
      <c r="H124" s="1014"/>
      <c r="I124" s="1014"/>
      <c r="J124" s="1014"/>
      <c r="K124" s="1014"/>
      <c r="L124" s="1014"/>
      <c r="M124" s="1015"/>
      <c r="N124" s="1015"/>
      <c r="O124" s="1014"/>
      <c r="P124" s="1014"/>
      <c r="Q124" s="1015"/>
      <c r="R124" s="1015"/>
      <c r="S124" s="1015"/>
      <c r="T124" s="1016"/>
      <c r="U124" s="1190"/>
      <c r="V124" s="1014"/>
      <c r="W124" s="1014"/>
      <c r="X124" s="1190"/>
      <c r="Y124" s="1014"/>
      <c r="Z124" s="1014"/>
      <c r="AA124" s="1014"/>
      <c r="AB124" s="1014"/>
      <c r="AC124" s="1014"/>
      <c r="AD124" s="1014"/>
      <c r="AE124" s="1014"/>
      <c r="AF124" s="1014"/>
      <c r="AI124" s="1022"/>
    </row>
    <row r="125" spans="1:35" x14ac:dyDescent="0.2">
      <c r="A125" s="2" t="s">
        <v>270</v>
      </c>
      <c r="B125" s="2" t="s">
        <v>266</v>
      </c>
      <c r="C125" s="3" t="s">
        <v>271</v>
      </c>
      <c r="D125" s="1017"/>
      <c r="E125" s="1017"/>
      <c r="F125" s="1017"/>
      <c r="G125" s="1017"/>
      <c r="H125" s="1017"/>
      <c r="I125" s="1017"/>
      <c r="J125" s="1017"/>
      <c r="K125" s="1017"/>
      <c r="L125" s="1017"/>
      <c r="M125" s="1018"/>
      <c r="N125" s="1018"/>
      <c r="O125" s="1017"/>
      <c r="P125" s="1017"/>
      <c r="Q125" s="1018"/>
      <c r="R125" s="1018"/>
      <c r="S125" s="1018"/>
      <c r="T125" s="1019"/>
      <c r="U125" s="1191"/>
      <c r="V125" s="1017"/>
      <c r="W125" s="1017"/>
      <c r="X125" s="1191"/>
      <c r="Y125" s="1017"/>
      <c r="Z125" s="1017"/>
      <c r="AA125" s="1017"/>
      <c r="AB125" s="1017"/>
      <c r="AC125" s="1017"/>
      <c r="AD125" s="1017"/>
      <c r="AE125" s="1017"/>
      <c r="AF125" s="1017"/>
      <c r="AI125" s="1022"/>
    </row>
    <row r="126" spans="1:35" x14ac:dyDescent="0.2">
      <c r="AI126" s="1022"/>
    </row>
    <row r="127" spans="1:35" x14ac:dyDescent="0.2">
      <c r="AI127" s="1022"/>
    </row>
    <row r="128" spans="1:35" x14ac:dyDescent="0.2">
      <c r="AI128" s="1022"/>
    </row>
    <row r="129" spans="35:35" x14ac:dyDescent="0.2">
      <c r="AI129" s="1022"/>
    </row>
    <row r="130" spans="35:35" x14ac:dyDescent="0.2">
      <c r="AI130" s="1022"/>
    </row>
    <row r="131" spans="35:35" x14ac:dyDescent="0.2">
      <c r="AI131" s="1022"/>
    </row>
    <row r="132" spans="35:35" x14ac:dyDescent="0.2">
      <c r="AI132" s="1022"/>
    </row>
    <row r="133" spans="35:35" x14ac:dyDescent="0.2">
      <c r="AI133" s="1022"/>
    </row>
    <row r="134" spans="35:35" x14ac:dyDescent="0.2">
      <c r="AI134" s="1022"/>
    </row>
    <row r="135" spans="35:35" x14ac:dyDescent="0.2">
      <c r="AI135" s="1022"/>
    </row>
    <row r="136" spans="35:35" x14ac:dyDescent="0.2">
      <c r="AI136" s="1022"/>
    </row>
    <row r="137" spans="35:35" x14ac:dyDescent="0.2">
      <c r="AI137" s="1022"/>
    </row>
    <row r="138" spans="35:35" x14ac:dyDescent="0.2">
      <c r="AI138" s="1022"/>
    </row>
    <row r="139" spans="35:35" x14ac:dyDescent="0.2">
      <c r="AI139" s="1022"/>
    </row>
    <row r="140" spans="35:35" x14ac:dyDescent="0.2">
      <c r="AI140" s="1022"/>
    </row>
    <row r="141" spans="35:35" x14ac:dyDescent="0.2">
      <c r="AI141" s="1022"/>
    </row>
    <row r="142" spans="35:35" x14ac:dyDescent="0.2">
      <c r="AI142" s="1022"/>
    </row>
    <row r="143" spans="35:35" x14ac:dyDescent="0.2">
      <c r="AI143" s="1022"/>
    </row>
    <row r="144" spans="35:35" x14ac:dyDescent="0.2">
      <c r="AI144" s="1022"/>
    </row>
    <row r="145" spans="35:35" x14ac:dyDescent="0.2">
      <c r="AI145" s="1022"/>
    </row>
    <row r="146" spans="35:35" x14ac:dyDescent="0.2">
      <c r="AI146" s="1022"/>
    </row>
    <row r="147" spans="35:35" x14ac:dyDescent="0.2">
      <c r="AI147" s="1022"/>
    </row>
    <row r="148" spans="35:35" x14ac:dyDescent="0.2">
      <c r="AI148" s="1022"/>
    </row>
    <row r="149" spans="35:35" x14ac:dyDescent="0.2">
      <c r="AI149" s="1022"/>
    </row>
    <row r="150" spans="35:35" x14ac:dyDescent="0.2">
      <c r="AI150" s="1022"/>
    </row>
    <row r="151" spans="35:35" x14ac:dyDescent="0.2">
      <c r="AI151" s="1022"/>
    </row>
    <row r="152" spans="35:35" x14ac:dyDescent="0.2">
      <c r="AI152" s="1022"/>
    </row>
    <row r="153" spans="35:35" x14ac:dyDescent="0.2">
      <c r="AI153" s="1022"/>
    </row>
    <row r="154" spans="35:35" x14ac:dyDescent="0.2">
      <c r="AI154" s="1022"/>
    </row>
    <row r="155" spans="35:35" x14ac:dyDescent="0.2">
      <c r="AI155" s="1022"/>
    </row>
    <row r="156" spans="35:35" x14ac:dyDescent="0.2">
      <c r="AI156" s="1022"/>
    </row>
    <row r="157" spans="35:35" x14ac:dyDescent="0.2">
      <c r="AI157" s="1022"/>
    </row>
    <row r="158" spans="35:35" x14ac:dyDescent="0.2">
      <c r="AI158" s="1022"/>
    </row>
    <row r="159" spans="35:35" x14ac:dyDescent="0.2">
      <c r="AI159" s="1022"/>
    </row>
    <row r="160" spans="35:35" x14ac:dyDescent="0.2">
      <c r="AI160" s="1022"/>
    </row>
    <row r="161" spans="35:35" x14ac:dyDescent="0.2">
      <c r="AI161" s="1022"/>
    </row>
    <row r="162" spans="35:35" x14ac:dyDescent="0.2">
      <c r="AI162" s="1022"/>
    </row>
    <row r="163" spans="35:35" x14ac:dyDescent="0.2">
      <c r="AI163" s="1022"/>
    </row>
    <row r="164" spans="35:35" x14ac:dyDescent="0.2">
      <c r="AI164" s="1022"/>
    </row>
    <row r="165" spans="35:35" x14ac:dyDescent="0.2">
      <c r="AI165" s="1022"/>
    </row>
    <row r="166" spans="35:35" x14ac:dyDescent="0.2">
      <c r="AI166" s="1022"/>
    </row>
    <row r="167" spans="35:35" x14ac:dyDescent="0.2">
      <c r="AI167" s="1022"/>
    </row>
    <row r="168" spans="35:35" x14ac:dyDescent="0.2">
      <c r="AI168" s="1022"/>
    </row>
    <row r="169" spans="35:35" x14ac:dyDescent="0.2">
      <c r="AI169" s="1022"/>
    </row>
    <row r="170" spans="35:35" x14ac:dyDescent="0.2">
      <c r="AI170" s="1022"/>
    </row>
    <row r="171" spans="35:35" x14ac:dyDescent="0.2">
      <c r="AI171" s="1022"/>
    </row>
    <row r="172" spans="35:35" x14ac:dyDescent="0.2">
      <c r="AI172" s="1022"/>
    </row>
    <row r="173" spans="35:35" x14ac:dyDescent="0.2">
      <c r="AI173" s="1022"/>
    </row>
    <row r="174" spans="35:35" x14ac:dyDescent="0.2">
      <c r="AI174" s="1022"/>
    </row>
    <row r="175" spans="35:35" x14ac:dyDescent="0.2">
      <c r="AI175" s="1022"/>
    </row>
    <row r="176" spans="35:35" x14ac:dyDescent="0.2">
      <c r="AI176" s="1022"/>
    </row>
    <row r="177" spans="35:35" x14ac:dyDescent="0.2">
      <c r="AI177" s="1022"/>
    </row>
    <row r="178" spans="35:35" x14ac:dyDescent="0.2">
      <c r="AI178" s="1022"/>
    </row>
    <row r="179" spans="35:35" x14ac:dyDescent="0.2">
      <c r="AI179" s="1022"/>
    </row>
    <row r="180" spans="35:35" x14ac:dyDescent="0.2">
      <c r="AI180" s="1022"/>
    </row>
    <row r="181" spans="35:35" x14ac:dyDescent="0.2">
      <c r="AI181" s="1022"/>
    </row>
    <row r="182" spans="35:35" x14ac:dyDescent="0.2">
      <c r="AI182" s="1022"/>
    </row>
    <row r="183" spans="35:35" x14ac:dyDescent="0.2">
      <c r="AI183" s="1022"/>
    </row>
    <row r="184" spans="35:35" x14ac:dyDescent="0.2">
      <c r="AI184" s="1022"/>
    </row>
    <row r="185" spans="35:35" x14ac:dyDescent="0.2">
      <c r="AI185" s="1022"/>
    </row>
    <row r="186" spans="35:35" x14ac:dyDescent="0.2">
      <c r="AI186" s="1022"/>
    </row>
    <row r="187" spans="35:35" x14ac:dyDescent="0.2">
      <c r="AI187" s="1022"/>
    </row>
    <row r="188" spans="35:35" x14ac:dyDescent="0.2">
      <c r="AI188" s="1022"/>
    </row>
    <row r="189" spans="35:35" x14ac:dyDescent="0.2">
      <c r="AI189" s="1022"/>
    </row>
    <row r="190" spans="35:35" x14ac:dyDescent="0.2">
      <c r="AI190" s="1022"/>
    </row>
    <row r="191" spans="35:35" x14ac:dyDescent="0.2">
      <c r="AI191" s="1022"/>
    </row>
    <row r="192" spans="35:35" x14ac:dyDescent="0.2">
      <c r="AI192" s="1022"/>
    </row>
    <row r="193" spans="35:35" x14ac:dyDescent="0.2">
      <c r="AI193" s="1022"/>
    </row>
    <row r="194" spans="35:35" x14ac:dyDescent="0.2">
      <c r="AI194" s="1022"/>
    </row>
    <row r="195" spans="35:35" x14ac:dyDescent="0.2">
      <c r="AI195" s="1022"/>
    </row>
    <row r="196" spans="35:35" x14ac:dyDescent="0.2">
      <c r="AI196" s="1022"/>
    </row>
    <row r="197" spans="35:35" x14ac:dyDescent="0.2">
      <c r="AI197" s="1022"/>
    </row>
    <row r="198" spans="35:35" x14ac:dyDescent="0.2">
      <c r="AI198" s="1022"/>
    </row>
    <row r="199" spans="35:35" x14ac:dyDescent="0.2">
      <c r="AI199" s="1022"/>
    </row>
    <row r="200" spans="35:35" x14ac:dyDescent="0.2">
      <c r="AI200" s="1022"/>
    </row>
    <row r="201" spans="35:35" x14ac:dyDescent="0.2">
      <c r="AI201" s="1022"/>
    </row>
    <row r="202" spans="35:35" x14ac:dyDescent="0.2">
      <c r="AI202" s="1022"/>
    </row>
    <row r="203" spans="35:35" x14ac:dyDescent="0.2">
      <c r="AI203" s="1022"/>
    </row>
    <row r="204" spans="35:35" x14ac:dyDescent="0.2">
      <c r="AI204" s="1022"/>
    </row>
    <row r="205" spans="35:35" x14ac:dyDescent="0.2">
      <c r="AI205" s="1022"/>
    </row>
    <row r="206" spans="35:35" x14ac:dyDescent="0.2">
      <c r="AI206" s="1022"/>
    </row>
    <row r="207" spans="35:35" x14ac:dyDescent="0.2">
      <c r="AI207" s="1022"/>
    </row>
    <row r="208" spans="35:35" x14ac:dyDescent="0.2">
      <c r="AI208" s="1022"/>
    </row>
    <row r="209" spans="35:35" x14ac:dyDescent="0.2">
      <c r="AI209" s="1022"/>
    </row>
    <row r="210" spans="35:35" x14ac:dyDescent="0.2">
      <c r="AI210" s="1022"/>
    </row>
    <row r="211" spans="35:35" x14ac:dyDescent="0.2">
      <c r="AI211" s="1022"/>
    </row>
    <row r="212" spans="35:35" x14ac:dyDescent="0.2">
      <c r="AI212" s="1022"/>
    </row>
    <row r="213" spans="35:35" x14ac:dyDescent="0.2">
      <c r="AI213" s="1022"/>
    </row>
    <row r="214" spans="35:35" x14ac:dyDescent="0.2">
      <c r="AI214" s="1022"/>
    </row>
    <row r="215" spans="35:35" x14ac:dyDescent="0.2">
      <c r="AI215" s="1022"/>
    </row>
    <row r="216" spans="35:35" x14ac:dyDescent="0.2">
      <c r="AI216" s="1022"/>
    </row>
    <row r="217" spans="35:35" x14ac:dyDescent="0.2">
      <c r="AI217" s="1022"/>
    </row>
    <row r="218" spans="35:35" x14ac:dyDescent="0.2">
      <c r="AI218" s="1022"/>
    </row>
    <row r="219" spans="35:35" x14ac:dyDescent="0.2">
      <c r="AI219" s="1022"/>
    </row>
    <row r="220" spans="35:35" x14ac:dyDescent="0.2">
      <c r="AI220" s="1022"/>
    </row>
    <row r="221" spans="35:35" x14ac:dyDescent="0.2">
      <c r="AI221" s="1022"/>
    </row>
    <row r="222" spans="35:35" x14ac:dyDescent="0.2">
      <c r="AI222" s="1022"/>
    </row>
    <row r="223" spans="35:35" x14ac:dyDescent="0.2">
      <c r="AI223" s="1022"/>
    </row>
    <row r="224" spans="35:35" x14ac:dyDescent="0.2">
      <c r="AI224" s="1022"/>
    </row>
    <row r="225" spans="35:35" x14ac:dyDescent="0.2">
      <c r="AI225" s="1022"/>
    </row>
    <row r="226" spans="35:35" x14ac:dyDescent="0.2">
      <c r="AI226" s="1022"/>
    </row>
    <row r="227" spans="35:35" x14ac:dyDescent="0.2">
      <c r="AI227" s="1022"/>
    </row>
    <row r="228" spans="35:35" x14ac:dyDescent="0.2">
      <c r="AI228" s="1022"/>
    </row>
    <row r="229" spans="35:35" x14ac:dyDescent="0.2">
      <c r="AI229" s="1022"/>
    </row>
    <row r="230" spans="35:35" x14ac:dyDescent="0.2">
      <c r="AI230" s="1022"/>
    </row>
    <row r="231" spans="35:35" x14ac:dyDescent="0.2">
      <c r="AI231" s="1022"/>
    </row>
    <row r="232" spans="35:35" x14ac:dyDescent="0.2">
      <c r="AI232" s="1022"/>
    </row>
    <row r="233" spans="35:35" x14ac:dyDescent="0.2">
      <c r="AI233" s="1022"/>
    </row>
    <row r="234" spans="35:35" x14ac:dyDescent="0.2">
      <c r="AI234" s="1022"/>
    </row>
    <row r="235" spans="35:35" x14ac:dyDescent="0.2">
      <c r="AI235" s="1022"/>
    </row>
    <row r="236" spans="35:35" x14ac:dyDescent="0.2">
      <c r="AI236" s="1022"/>
    </row>
    <row r="237" spans="35:35" x14ac:dyDescent="0.2">
      <c r="AI237" s="1022"/>
    </row>
    <row r="238" spans="35:35" x14ac:dyDescent="0.2">
      <c r="AI238" s="1022"/>
    </row>
    <row r="239" spans="35:35" x14ac:dyDescent="0.2">
      <c r="AI239" s="1022"/>
    </row>
    <row r="240" spans="35:35" x14ac:dyDescent="0.2">
      <c r="AI240" s="1022"/>
    </row>
    <row r="241" spans="35:35" x14ac:dyDescent="0.2">
      <c r="AI241" s="1022"/>
    </row>
    <row r="242" spans="35:35" x14ac:dyDescent="0.2">
      <c r="AI242" s="1022"/>
    </row>
    <row r="243" spans="35:35" x14ac:dyDescent="0.2">
      <c r="AI243" s="1022"/>
    </row>
    <row r="244" spans="35:35" x14ac:dyDescent="0.2">
      <c r="AI244" s="1022"/>
    </row>
    <row r="245" spans="35:35" x14ac:dyDescent="0.2">
      <c r="AI245" s="1022"/>
    </row>
    <row r="246" spans="35:35" x14ac:dyDescent="0.2">
      <c r="AI246" s="1022"/>
    </row>
    <row r="247" spans="35:35" x14ac:dyDescent="0.2">
      <c r="AI247" s="1022"/>
    </row>
    <row r="248" spans="35:35" x14ac:dyDescent="0.2">
      <c r="AI248" s="1022"/>
    </row>
    <row r="249" spans="35:35" x14ac:dyDescent="0.2">
      <c r="AI249" s="1022"/>
    </row>
    <row r="250" spans="35:35" x14ac:dyDescent="0.2">
      <c r="AI250" s="1022"/>
    </row>
    <row r="251" spans="35:35" x14ac:dyDescent="0.2">
      <c r="AI251" s="1022"/>
    </row>
    <row r="252" spans="35:35" x14ac:dyDescent="0.2">
      <c r="AI252" s="1022"/>
    </row>
    <row r="253" spans="35:35" x14ac:dyDescent="0.2">
      <c r="AI253" s="1022"/>
    </row>
    <row r="254" spans="35:35" x14ac:dyDescent="0.2">
      <c r="AI254" s="1022"/>
    </row>
    <row r="255" spans="35:35" x14ac:dyDescent="0.2">
      <c r="AI255" s="1022"/>
    </row>
    <row r="256" spans="35:35" x14ac:dyDescent="0.2">
      <c r="AI256" s="1022"/>
    </row>
    <row r="257" spans="35:35" x14ac:dyDescent="0.2">
      <c r="AI257" s="1022"/>
    </row>
    <row r="258" spans="35:35" x14ac:dyDescent="0.2">
      <c r="AI258" s="1022"/>
    </row>
    <row r="259" spans="35:35" x14ac:dyDescent="0.2">
      <c r="AI259" s="1022"/>
    </row>
    <row r="260" spans="35:35" x14ac:dyDescent="0.2">
      <c r="AI260" s="1022"/>
    </row>
    <row r="261" spans="35:35" x14ac:dyDescent="0.2">
      <c r="AI261" s="1022"/>
    </row>
    <row r="262" spans="35:35" x14ac:dyDescent="0.2">
      <c r="AI262" s="1022"/>
    </row>
    <row r="263" spans="35:35" x14ac:dyDescent="0.2">
      <c r="AI263" s="1022"/>
    </row>
    <row r="264" spans="35:35" x14ac:dyDescent="0.2">
      <c r="AI264" s="1022"/>
    </row>
    <row r="265" spans="35:35" x14ac:dyDescent="0.2">
      <c r="AI265" s="1022"/>
    </row>
    <row r="266" spans="35:35" x14ac:dyDescent="0.2">
      <c r="AI266" s="1022"/>
    </row>
    <row r="267" spans="35:35" x14ac:dyDescent="0.2">
      <c r="AI267" s="1022"/>
    </row>
    <row r="268" spans="35:35" x14ac:dyDescent="0.2">
      <c r="AI268" s="1022"/>
    </row>
    <row r="269" spans="35:35" x14ac:dyDescent="0.2">
      <c r="AI269" s="1022"/>
    </row>
    <row r="270" spans="35:35" x14ac:dyDescent="0.2">
      <c r="AI270" s="1022"/>
    </row>
    <row r="271" spans="35:35" x14ac:dyDescent="0.2">
      <c r="AI271" s="1022"/>
    </row>
    <row r="272" spans="35:35" x14ac:dyDescent="0.2">
      <c r="AI272" s="1022"/>
    </row>
    <row r="273" spans="35:35" x14ac:dyDescent="0.2">
      <c r="AI273" s="1022"/>
    </row>
    <row r="274" spans="35:35" x14ac:dyDescent="0.2">
      <c r="AI274" s="1022"/>
    </row>
    <row r="275" spans="35:35" x14ac:dyDescent="0.2">
      <c r="AI275" s="1022"/>
    </row>
    <row r="276" spans="35:35" x14ac:dyDescent="0.2">
      <c r="AI276" s="1022"/>
    </row>
    <row r="277" spans="35:35" x14ac:dyDescent="0.2">
      <c r="AI277" s="1022"/>
    </row>
    <row r="278" spans="35:35" x14ac:dyDescent="0.2">
      <c r="AI278" s="1022"/>
    </row>
    <row r="279" spans="35:35" x14ac:dyDescent="0.2">
      <c r="AI279" s="1022"/>
    </row>
    <row r="280" spans="35:35" x14ac:dyDescent="0.2">
      <c r="AI280" s="1022"/>
    </row>
    <row r="281" spans="35:35" x14ac:dyDescent="0.2">
      <c r="AI281" s="1022"/>
    </row>
    <row r="282" spans="35:35" x14ac:dyDescent="0.2">
      <c r="AI282" s="1022"/>
    </row>
    <row r="283" spans="35:35" x14ac:dyDescent="0.2">
      <c r="AI283" s="1022"/>
    </row>
    <row r="284" spans="35:35" x14ac:dyDescent="0.2">
      <c r="AI284" s="1022"/>
    </row>
    <row r="285" spans="35:35" x14ac:dyDescent="0.2">
      <c r="AI285" s="1022"/>
    </row>
    <row r="286" spans="35:35" x14ac:dyDescent="0.2">
      <c r="AI286" s="1022"/>
    </row>
    <row r="287" spans="35:35" x14ac:dyDescent="0.2">
      <c r="AI287" s="1022"/>
    </row>
    <row r="288" spans="35:35" x14ac:dyDescent="0.2">
      <c r="AI288" s="1022"/>
    </row>
    <row r="289" spans="35:35" x14ac:dyDescent="0.2">
      <c r="AI289" s="1022"/>
    </row>
    <row r="290" spans="35:35" x14ac:dyDescent="0.2">
      <c r="AI290" s="1022"/>
    </row>
    <row r="291" spans="35:35" x14ac:dyDescent="0.2">
      <c r="AI291" s="1022"/>
    </row>
    <row r="292" spans="35:35" x14ac:dyDescent="0.2">
      <c r="AI292" s="1022"/>
    </row>
    <row r="293" spans="35:35" x14ac:dyDescent="0.2">
      <c r="AI293" s="1022"/>
    </row>
    <row r="294" spans="35:35" x14ac:dyDescent="0.2">
      <c r="AI294" s="1022"/>
    </row>
    <row r="295" spans="35:35" x14ac:dyDescent="0.2">
      <c r="AI295" s="1022"/>
    </row>
    <row r="296" spans="35:35" x14ac:dyDescent="0.2">
      <c r="AI296" s="1022"/>
    </row>
    <row r="297" spans="35:35" x14ac:dyDescent="0.2">
      <c r="AI297" s="1022"/>
    </row>
    <row r="298" spans="35:35" x14ac:dyDescent="0.2">
      <c r="AI298" s="1022"/>
    </row>
    <row r="299" spans="35:35" x14ac:dyDescent="0.2">
      <c r="AI299" s="1022"/>
    </row>
    <row r="300" spans="35:35" x14ac:dyDescent="0.2">
      <c r="AI300" s="1022"/>
    </row>
    <row r="301" spans="35:35" x14ac:dyDescent="0.2">
      <c r="AI301" s="1022"/>
    </row>
    <row r="302" spans="35:35" x14ac:dyDescent="0.2">
      <c r="AI302" s="1022"/>
    </row>
    <row r="303" spans="35:35" x14ac:dyDescent="0.2">
      <c r="AI303" s="1022"/>
    </row>
    <row r="304" spans="35:35" x14ac:dyDescent="0.2">
      <c r="AI304" s="1022"/>
    </row>
    <row r="305" spans="35:35" x14ac:dyDescent="0.2">
      <c r="AI305" s="1022"/>
    </row>
    <row r="306" spans="35:35" x14ac:dyDescent="0.2">
      <c r="AI306" s="1022"/>
    </row>
    <row r="307" spans="35:35" x14ac:dyDescent="0.2">
      <c r="AI307" s="1022"/>
    </row>
    <row r="308" spans="35:35" x14ac:dyDescent="0.2">
      <c r="AI308" s="1022"/>
    </row>
    <row r="309" spans="35:35" x14ac:dyDescent="0.2">
      <c r="AI309" s="1022"/>
    </row>
    <row r="310" spans="35:35" x14ac:dyDescent="0.2">
      <c r="AI310" s="1022"/>
    </row>
    <row r="311" spans="35:35" x14ac:dyDescent="0.2">
      <c r="AI311" s="1022"/>
    </row>
    <row r="312" spans="35:35" x14ac:dyDescent="0.2">
      <c r="AI312" s="1022"/>
    </row>
    <row r="313" spans="35:35" x14ac:dyDescent="0.2">
      <c r="AI313" s="1022"/>
    </row>
    <row r="314" spans="35:35" x14ac:dyDescent="0.2">
      <c r="AI314" s="1022"/>
    </row>
    <row r="315" spans="35:35" x14ac:dyDescent="0.2">
      <c r="AI315" s="1022"/>
    </row>
    <row r="316" spans="35:35" x14ac:dyDescent="0.2">
      <c r="AI316" s="1022"/>
    </row>
    <row r="317" spans="35:35" x14ac:dyDescent="0.2">
      <c r="AI317" s="1022"/>
    </row>
    <row r="318" spans="35:35" x14ac:dyDescent="0.2">
      <c r="AI318" s="1022"/>
    </row>
    <row r="319" spans="35:35" x14ac:dyDescent="0.2">
      <c r="AI319" s="1022"/>
    </row>
    <row r="320" spans="35:35" x14ac:dyDescent="0.2">
      <c r="AI320" s="1022"/>
    </row>
    <row r="321" spans="35:35" x14ac:dyDescent="0.2">
      <c r="AI321" s="1022"/>
    </row>
    <row r="322" spans="35:35" x14ac:dyDescent="0.2">
      <c r="AI322" s="1022"/>
    </row>
    <row r="323" spans="35:35" x14ac:dyDescent="0.2">
      <c r="AI323" s="1022"/>
    </row>
    <row r="324" spans="35:35" x14ac:dyDescent="0.2">
      <c r="AI324" s="1022"/>
    </row>
    <row r="325" spans="35:35" x14ac:dyDescent="0.2">
      <c r="AI325" s="1022"/>
    </row>
    <row r="326" spans="35:35" x14ac:dyDescent="0.2">
      <c r="AI326" s="1022"/>
    </row>
    <row r="327" spans="35:35" x14ac:dyDescent="0.2">
      <c r="AI327" s="1022"/>
    </row>
    <row r="328" spans="35:35" x14ac:dyDescent="0.2">
      <c r="AI328" s="1022"/>
    </row>
    <row r="329" spans="35:35" x14ac:dyDescent="0.2">
      <c r="AI329" s="1022"/>
    </row>
    <row r="330" spans="35:35" x14ac:dyDescent="0.2">
      <c r="AI330" s="1022"/>
    </row>
    <row r="331" spans="35:35" x14ac:dyDescent="0.2">
      <c r="AI331" s="1022"/>
    </row>
    <row r="332" spans="35:35" x14ac:dyDescent="0.2">
      <c r="AI332" s="1022"/>
    </row>
    <row r="333" spans="35:35" x14ac:dyDescent="0.2">
      <c r="AI333" s="1022"/>
    </row>
    <row r="334" spans="35:35" x14ac:dyDescent="0.2">
      <c r="AI334" s="1022"/>
    </row>
    <row r="335" spans="35:35" x14ac:dyDescent="0.2">
      <c r="AI335" s="1022"/>
    </row>
    <row r="336" spans="35:35" x14ac:dyDescent="0.2">
      <c r="AI336" s="1022"/>
    </row>
    <row r="337" spans="35:35" x14ac:dyDescent="0.2">
      <c r="AI337" s="1022"/>
    </row>
    <row r="338" spans="35:35" x14ac:dyDescent="0.2">
      <c r="AI338" s="1022"/>
    </row>
    <row r="339" spans="35:35" x14ac:dyDescent="0.2">
      <c r="AI339" s="1022"/>
    </row>
    <row r="340" spans="35:35" x14ac:dyDescent="0.2">
      <c r="AI340" s="1022"/>
    </row>
    <row r="341" spans="35:35" x14ac:dyDescent="0.2">
      <c r="AI341" s="1022"/>
    </row>
    <row r="342" spans="35:35" x14ac:dyDescent="0.2">
      <c r="AI342" s="1022"/>
    </row>
    <row r="343" spans="35:35" x14ac:dyDescent="0.2">
      <c r="AI343" s="1022"/>
    </row>
    <row r="344" spans="35:35" x14ac:dyDescent="0.2">
      <c r="AI344" s="1022"/>
    </row>
    <row r="345" spans="35:35" x14ac:dyDescent="0.2">
      <c r="AI345" s="1022"/>
    </row>
    <row r="346" spans="35:35" x14ac:dyDescent="0.2">
      <c r="AI346" s="1022"/>
    </row>
    <row r="347" spans="35:35" x14ac:dyDescent="0.2">
      <c r="AI347" s="1022"/>
    </row>
    <row r="348" spans="35:35" x14ac:dyDescent="0.2">
      <c r="AI348" s="1022"/>
    </row>
    <row r="349" spans="35:35" x14ac:dyDescent="0.2">
      <c r="AI349" s="1022"/>
    </row>
    <row r="350" spans="35:35" x14ac:dyDescent="0.2">
      <c r="AI350" s="1022"/>
    </row>
    <row r="351" spans="35:35" x14ac:dyDescent="0.2">
      <c r="AI351" s="1022"/>
    </row>
    <row r="352" spans="35:35" x14ac:dyDescent="0.2">
      <c r="AI352" s="1022"/>
    </row>
    <row r="353" spans="35:35" x14ac:dyDescent="0.2">
      <c r="AI353" s="1022"/>
    </row>
    <row r="354" spans="35:35" x14ac:dyDescent="0.2">
      <c r="AI354" s="1022"/>
    </row>
    <row r="355" spans="35:35" x14ac:dyDescent="0.2">
      <c r="AI355" s="1022"/>
    </row>
    <row r="356" spans="35:35" x14ac:dyDescent="0.2">
      <c r="AI356" s="1022"/>
    </row>
    <row r="357" spans="35:35" x14ac:dyDescent="0.2">
      <c r="AI357" s="1022"/>
    </row>
    <row r="358" spans="35:35" x14ac:dyDescent="0.2">
      <c r="AI358" s="1022"/>
    </row>
    <row r="359" spans="35:35" x14ac:dyDescent="0.2">
      <c r="AI359" s="1022"/>
    </row>
    <row r="360" spans="35:35" x14ac:dyDescent="0.2">
      <c r="AI360" s="1022"/>
    </row>
    <row r="361" spans="35:35" x14ac:dyDescent="0.2">
      <c r="AI361" s="1022"/>
    </row>
    <row r="362" spans="35:35" x14ac:dyDescent="0.2">
      <c r="AI362" s="1022"/>
    </row>
    <row r="363" spans="35:35" x14ac:dyDescent="0.2">
      <c r="AI363" s="1022"/>
    </row>
    <row r="364" spans="35:35" x14ac:dyDescent="0.2">
      <c r="AI364" s="1022"/>
    </row>
    <row r="365" spans="35:35" x14ac:dyDescent="0.2">
      <c r="AI365" s="1022"/>
    </row>
    <row r="366" spans="35:35" x14ac:dyDescent="0.2">
      <c r="AI366" s="1022"/>
    </row>
    <row r="367" spans="35:35" x14ac:dyDescent="0.2">
      <c r="AI367" s="1022"/>
    </row>
    <row r="368" spans="35:35" x14ac:dyDescent="0.2">
      <c r="AI368" s="1022"/>
    </row>
    <row r="369" spans="35:35" x14ac:dyDescent="0.2">
      <c r="AI369" s="1022"/>
    </row>
    <row r="370" spans="35:35" x14ac:dyDescent="0.2">
      <c r="AI370" s="1022"/>
    </row>
    <row r="371" spans="35:35" x14ac:dyDescent="0.2">
      <c r="AI371" s="1022"/>
    </row>
    <row r="372" spans="35:35" x14ac:dyDescent="0.2">
      <c r="AI372" s="1022"/>
    </row>
    <row r="373" spans="35:35" x14ac:dyDescent="0.2">
      <c r="AI373" s="1022"/>
    </row>
    <row r="374" spans="35:35" x14ac:dyDescent="0.2">
      <c r="AI374" s="1022"/>
    </row>
    <row r="375" spans="35:35" x14ac:dyDescent="0.2">
      <c r="AI375" s="1022"/>
    </row>
    <row r="376" spans="35:35" x14ac:dyDescent="0.2">
      <c r="AI376" s="1022"/>
    </row>
    <row r="377" spans="35:35" x14ac:dyDescent="0.2">
      <c r="AI377" s="1022"/>
    </row>
    <row r="378" spans="35:35" x14ac:dyDescent="0.2">
      <c r="AI378" s="1022"/>
    </row>
    <row r="379" spans="35:35" x14ac:dyDescent="0.2">
      <c r="AI379" s="1022"/>
    </row>
    <row r="380" spans="35:35" x14ac:dyDescent="0.2">
      <c r="AI380" s="1022"/>
    </row>
    <row r="381" spans="35:35" x14ac:dyDescent="0.2">
      <c r="AI381" s="1022"/>
    </row>
    <row r="382" spans="35:35" x14ac:dyDescent="0.2">
      <c r="AI382" s="1022"/>
    </row>
    <row r="383" spans="35:35" x14ac:dyDescent="0.2">
      <c r="AI383" s="1022"/>
    </row>
    <row r="384" spans="35:35" x14ac:dyDescent="0.2">
      <c r="AI384" s="1022"/>
    </row>
    <row r="385" spans="35:35" x14ac:dyDescent="0.2">
      <c r="AI385" s="1022"/>
    </row>
    <row r="386" spans="35:35" x14ac:dyDescent="0.2">
      <c r="AI386" s="1022"/>
    </row>
    <row r="387" spans="35:35" x14ac:dyDescent="0.2">
      <c r="AI387" s="1022"/>
    </row>
    <row r="388" spans="35:35" x14ac:dyDescent="0.2">
      <c r="AI388" s="1022"/>
    </row>
    <row r="389" spans="35:35" x14ac:dyDescent="0.2">
      <c r="AI389" s="1022"/>
    </row>
    <row r="390" spans="35:35" x14ac:dyDescent="0.2">
      <c r="AI390" s="1022"/>
    </row>
    <row r="391" spans="35:35" x14ac:dyDescent="0.2">
      <c r="AI391" s="1022"/>
    </row>
    <row r="392" spans="35:35" x14ac:dyDescent="0.2">
      <c r="AI392" s="1022"/>
    </row>
    <row r="393" spans="35:35" x14ac:dyDescent="0.2">
      <c r="AI393" s="1022"/>
    </row>
    <row r="394" spans="35:35" x14ac:dyDescent="0.2">
      <c r="AI394" s="1022"/>
    </row>
    <row r="395" spans="35:35" x14ac:dyDescent="0.2">
      <c r="AI395" s="1022"/>
    </row>
    <row r="396" spans="35:35" x14ac:dyDescent="0.2">
      <c r="AI396" s="1022"/>
    </row>
    <row r="397" spans="35:35" x14ac:dyDescent="0.2">
      <c r="AI397" s="1022"/>
    </row>
    <row r="398" spans="35:35" x14ac:dyDescent="0.2">
      <c r="AI398" s="1022"/>
    </row>
    <row r="399" spans="35:35" x14ac:dyDescent="0.2">
      <c r="AI399" s="1022"/>
    </row>
    <row r="400" spans="35:35" x14ac:dyDescent="0.2">
      <c r="AI400" s="1022"/>
    </row>
    <row r="401" spans="35:35" x14ac:dyDescent="0.2">
      <c r="AI401" s="1022"/>
    </row>
    <row r="402" spans="35:35" x14ac:dyDescent="0.2">
      <c r="AI402" s="1022"/>
    </row>
    <row r="403" spans="35:35" x14ac:dyDescent="0.2">
      <c r="AI403" s="1022"/>
    </row>
    <row r="404" spans="35:35" x14ac:dyDescent="0.2">
      <c r="AI404" s="1022"/>
    </row>
    <row r="405" spans="35:35" x14ac:dyDescent="0.2">
      <c r="AI405" s="1022"/>
    </row>
    <row r="406" spans="35:35" x14ac:dyDescent="0.2">
      <c r="AI406" s="1022"/>
    </row>
    <row r="407" spans="35:35" x14ac:dyDescent="0.2">
      <c r="AI407" s="1022"/>
    </row>
    <row r="408" spans="35:35" x14ac:dyDescent="0.2">
      <c r="AI408" s="1022"/>
    </row>
    <row r="409" spans="35:35" x14ac:dyDescent="0.2">
      <c r="AI409" s="1022"/>
    </row>
    <row r="410" spans="35:35" x14ac:dyDescent="0.2">
      <c r="AI410" s="1022"/>
    </row>
    <row r="411" spans="35:35" x14ac:dyDescent="0.2">
      <c r="AI411" s="1022"/>
    </row>
    <row r="412" spans="35:35" x14ac:dyDescent="0.2">
      <c r="AI412" s="1022"/>
    </row>
    <row r="413" spans="35:35" x14ac:dyDescent="0.2">
      <c r="AI413" s="1022"/>
    </row>
    <row r="414" spans="35:35" x14ac:dyDescent="0.2">
      <c r="AI414" s="1022"/>
    </row>
    <row r="415" spans="35:35" x14ac:dyDescent="0.2">
      <c r="AI415" s="1022"/>
    </row>
    <row r="416" spans="35:35" x14ac:dyDescent="0.2">
      <c r="AI416" s="1022"/>
    </row>
    <row r="417" spans="35:35" x14ac:dyDescent="0.2">
      <c r="AI417" s="1022"/>
    </row>
    <row r="418" spans="35:35" x14ac:dyDescent="0.2">
      <c r="AI418" s="1022"/>
    </row>
    <row r="419" spans="35:35" x14ac:dyDescent="0.2">
      <c r="AI419" s="1022"/>
    </row>
    <row r="420" spans="35:35" x14ac:dyDescent="0.2">
      <c r="AI420" s="1022"/>
    </row>
    <row r="421" spans="35:35" x14ac:dyDescent="0.2">
      <c r="AI421" s="1022"/>
    </row>
    <row r="422" spans="35:35" x14ac:dyDescent="0.2">
      <c r="AI422" s="1022"/>
    </row>
    <row r="423" spans="35:35" x14ac:dyDescent="0.2">
      <c r="AI423" s="1022"/>
    </row>
    <row r="424" spans="35:35" x14ac:dyDescent="0.2">
      <c r="AI424" s="1022"/>
    </row>
    <row r="425" spans="35:35" x14ac:dyDescent="0.2">
      <c r="AI425" s="1022"/>
    </row>
    <row r="426" spans="35:35" x14ac:dyDescent="0.2">
      <c r="AI426" s="1022"/>
    </row>
    <row r="427" spans="35:35" x14ac:dyDescent="0.2">
      <c r="AI427" s="1022"/>
    </row>
    <row r="428" spans="35:35" x14ac:dyDescent="0.2">
      <c r="AI428" s="1022"/>
    </row>
    <row r="429" spans="35:35" x14ac:dyDescent="0.2">
      <c r="AI429" s="1022"/>
    </row>
    <row r="430" spans="35:35" x14ac:dyDescent="0.2">
      <c r="AI430" s="1022"/>
    </row>
    <row r="431" spans="35:35" x14ac:dyDescent="0.2">
      <c r="AI431" s="1022"/>
    </row>
    <row r="432" spans="35:35" x14ac:dyDescent="0.2">
      <c r="AI432" s="1022"/>
    </row>
    <row r="433" spans="35:35" x14ac:dyDescent="0.2">
      <c r="AI433" s="1022"/>
    </row>
    <row r="434" spans="35:35" x14ac:dyDescent="0.2">
      <c r="AI434" s="1022"/>
    </row>
    <row r="435" spans="35:35" x14ac:dyDescent="0.2">
      <c r="AI435" s="1022"/>
    </row>
    <row r="436" spans="35:35" x14ac:dyDescent="0.2">
      <c r="AI436" s="1022"/>
    </row>
    <row r="437" spans="35:35" x14ac:dyDescent="0.2">
      <c r="AI437" s="1022"/>
    </row>
    <row r="438" spans="35:35" x14ac:dyDescent="0.2">
      <c r="AI438" s="1022"/>
    </row>
    <row r="439" spans="35:35" x14ac:dyDescent="0.2">
      <c r="AI439" s="1022"/>
    </row>
    <row r="440" spans="35:35" x14ac:dyDescent="0.2">
      <c r="AI440" s="1022"/>
    </row>
    <row r="441" spans="35:35" x14ac:dyDescent="0.2">
      <c r="AI441" s="1022"/>
    </row>
    <row r="442" spans="35:35" x14ac:dyDescent="0.2">
      <c r="AI442" s="1022"/>
    </row>
    <row r="443" spans="35:35" x14ac:dyDescent="0.2">
      <c r="AI443" s="1022"/>
    </row>
    <row r="444" spans="35:35" x14ac:dyDescent="0.2">
      <c r="AI444" s="1022"/>
    </row>
    <row r="445" spans="35:35" x14ac:dyDescent="0.2">
      <c r="AI445" s="1022"/>
    </row>
    <row r="446" spans="35:35" x14ac:dyDescent="0.2">
      <c r="AI446" s="1022"/>
    </row>
    <row r="447" spans="35:35" x14ac:dyDescent="0.2">
      <c r="AI447" s="1022"/>
    </row>
    <row r="448" spans="35:35" x14ac:dyDescent="0.2">
      <c r="AI448" s="1022"/>
    </row>
    <row r="449" spans="35:35" x14ac:dyDescent="0.2">
      <c r="AI449" s="1022"/>
    </row>
    <row r="450" spans="35:35" x14ac:dyDescent="0.2">
      <c r="AI450" s="1022"/>
    </row>
    <row r="451" spans="35:35" x14ac:dyDescent="0.2">
      <c r="AI451" s="1022"/>
    </row>
    <row r="452" spans="35:35" x14ac:dyDescent="0.2">
      <c r="AI452" s="1022"/>
    </row>
    <row r="453" spans="35:35" x14ac:dyDescent="0.2">
      <c r="AI453" s="1022"/>
    </row>
    <row r="454" spans="35:35" x14ac:dyDescent="0.2">
      <c r="AI454" s="1022"/>
    </row>
    <row r="455" spans="35:35" x14ac:dyDescent="0.2">
      <c r="AI455" s="1022"/>
    </row>
    <row r="456" spans="35:35" x14ac:dyDescent="0.2">
      <c r="AI456" s="1022"/>
    </row>
    <row r="457" spans="35:35" x14ac:dyDescent="0.2">
      <c r="AI457" s="1022"/>
    </row>
    <row r="458" spans="35:35" x14ac:dyDescent="0.2">
      <c r="AI458" s="1022"/>
    </row>
    <row r="459" spans="35:35" x14ac:dyDescent="0.2">
      <c r="AI459" s="1022"/>
    </row>
    <row r="460" spans="35:35" x14ac:dyDescent="0.2">
      <c r="AI460" s="1022"/>
    </row>
    <row r="461" spans="35:35" x14ac:dyDescent="0.2">
      <c r="AI461" s="1022"/>
    </row>
    <row r="462" spans="35:35" x14ac:dyDescent="0.2">
      <c r="AI462" s="1022"/>
    </row>
    <row r="463" spans="35:35" x14ac:dyDescent="0.2">
      <c r="AI463" s="1022"/>
    </row>
    <row r="464" spans="35:35" x14ac:dyDescent="0.2">
      <c r="AI464" s="1022"/>
    </row>
    <row r="465" spans="35:35" x14ac:dyDescent="0.2">
      <c r="AI465" s="1022"/>
    </row>
    <row r="466" spans="35:35" x14ac:dyDescent="0.2">
      <c r="AI466" s="1022"/>
    </row>
    <row r="467" spans="35:35" x14ac:dyDescent="0.2">
      <c r="AI467" s="1022"/>
    </row>
    <row r="468" spans="35:35" x14ac:dyDescent="0.2">
      <c r="AI468" s="1022"/>
    </row>
    <row r="469" spans="35:35" x14ac:dyDescent="0.2">
      <c r="AI469" s="1022"/>
    </row>
    <row r="470" spans="35:35" x14ac:dyDescent="0.2">
      <c r="AI470" s="1022"/>
    </row>
    <row r="471" spans="35:35" x14ac:dyDescent="0.2">
      <c r="AI471" s="1022"/>
    </row>
    <row r="472" spans="35:35" x14ac:dyDescent="0.2">
      <c r="AI472" s="1022"/>
    </row>
    <row r="473" spans="35:35" x14ac:dyDescent="0.2">
      <c r="AI473" s="1022"/>
    </row>
    <row r="474" spans="35:35" x14ac:dyDescent="0.2">
      <c r="AI474" s="1022"/>
    </row>
    <row r="475" spans="35:35" x14ac:dyDescent="0.2">
      <c r="AI475" s="1022"/>
    </row>
    <row r="476" spans="35:35" x14ac:dyDescent="0.2">
      <c r="AI476" s="1022"/>
    </row>
    <row r="477" spans="35:35" x14ac:dyDescent="0.2">
      <c r="AI477" s="1022"/>
    </row>
    <row r="478" spans="35:35" x14ac:dyDescent="0.2">
      <c r="AI478" s="1022"/>
    </row>
    <row r="479" spans="35:35" x14ac:dyDescent="0.2">
      <c r="AI479" s="1022"/>
    </row>
    <row r="480" spans="35:35" x14ac:dyDescent="0.2">
      <c r="AI480" s="1022"/>
    </row>
    <row r="481" spans="35:35" x14ac:dyDescent="0.2">
      <c r="AI481" s="1022"/>
    </row>
    <row r="482" spans="35:35" x14ac:dyDescent="0.2">
      <c r="AI482" s="1022"/>
    </row>
    <row r="483" spans="35:35" x14ac:dyDescent="0.2">
      <c r="AI483" s="1022"/>
    </row>
    <row r="484" spans="35:35" x14ac:dyDescent="0.2">
      <c r="AI484" s="1022"/>
    </row>
    <row r="485" spans="35:35" x14ac:dyDescent="0.2">
      <c r="AI485" s="1022"/>
    </row>
    <row r="486" spans="35:35" x14ac:dyDescent="0.2">
      <c r="AI486" s="1022"/>
    </row>
    <row r="487" spans="35:35" x14ac:dyDescent="0.2">
      <c r="AI487" s="1022"/>
    </row>
    <row r="488" spans="35:35" x14ac:dyDescent="0.2">
      <c r="AI488" s="1022"/>
    </row>
    <row r="489" spans="35:35" x14ac:dyDescent="0.2">
      <c r="AI489" s="1022"/>
    </row>
    <row r="490" spans="35:35" x14ac:dyDescent="0.2">
      <c r="AI490" s="1022"/>
    </row>
    <row r="491" spans="35:35" x14ac:dyDescent="0.2">
      <c r="AI491" s="1022"/>
    </row>
    <row r="492" spans="35:35" x14ac:dyDescent="0.2">
      <c r="AI492" s="1022"/>
    </row>
    <row r="493" spans="35:35" x14ac:dyDescent="0.2">
      <c r="AI493" s="1022"/>
    </row>
    <row r="494" spans="35:35" x14ac:dyDescent="0.2">
      <c r="AI494" s="1022"/>
    </row>
    <row r="495" spans="35:35" x14ac:dyDescent="0.2">
      <c r="AI495" s="1022"/>
    </row>
    <row r="496" spans="35:35" x14ac:dyDescent="0.2">
      <c r="AI496" s="1022"/>
    </row>
    <row r="497" spans="35:35" x14ac:dyDescent="0.2">
      <c r="AI497" s="1022"/>
    </row>
    <row r="498" spans="35:35" x14ac:dyDescent="0.2">
      <c r="AI498" s="1022"/>
    </row>
    <row r="499" spans="35:35" x14ac:dyDescent="0.2">
      <c r="AI499" s="1022"/>
    </row>
    <row r="500" spans="35:35" x14ac:dyDescent="0.2">
      <c r="AI500" s="1022"/>
    </row>
    <row r="501" spans="35:35" x14ac:dyDescent="0.2">
      <c r="AI501" s="1022"/>
    </row>
    <row r="502" spans="35:35" x14ac:dyDescent="0.2">
      <c r="AI502" s="1022"/>
    </row>
    <row r="503" spans="35:35" x14ac:dyDescent="0.2">
      <c r="AI503" s="1022"/>
    </row>
    <row r="504" spans="35:35" x14ac:dyDescent="0.2">
      <c r="AI504" s="1022"/>
    </row>
    <row r="505" spans="35:35" x14ac:dyDescent="0.2">
      <c r="AI505" s="1022"/>
    </row>
    <row r="506" spans="35:35" x14ac:dyDescent="0.2">
      <c r="AI506" s="1022"/>
    </row>
    <row r="507" spans="35:35" x14ac:dyDescent="0.2">
      <c r="AI507" s="1022"/>
    </row>
    <row r="508" spans="35:35" x14ac:dyDescent="0.2">
      <c r="AI508" s="1022"/>
    </row>
    <row r="509" spans="35:35" x14ac:dyDescent="0.2">
      <c r="AI509" s="1022"/>
    </row>
    <row r="510" spans="35:35" x14ac:dyDescent="0.2">
      <c r="AI510" s="1022"/>
    </row>
    <row r="511" spans="35:35" x14ac:dyDescent="0.2">
      <c r="AI511" s="1022"/>
    </row>
    <row r="512" spans="35:35" x14ac:dyDescent="0.2">
      <c r="AI512" s="1022"/>
    </row>
    <row r="513" spans="35:35" x14ac:dyDescent="0.2">
      <c r="AI513" s="1022"/>
    </row>
    <row r="514" spans="35:35" x14ac:dyDescent="0.2">
      <c r="AI514" s="1022"/>
    </row>
    <row r="515" spans="35:35" x14ac:dyDescent="0.2">
      <c r="AI515" s="1022"/>
    </row>
    <row r="516" spans="35:35" x14ac:dyDescent="0.2">
      <c r="AI516" s="1022"/>
    </row>
    <row r="517" spans="35:35" x14ac:dyDescent="0.2">
      <c r="AI517" s="1022"/>
    </row>
    <row r="518" spans="35:35" x14ac:dyDescent="0.2">
      <c r="AI518" s="1022"/>
    </row>
    <row r="519" spans="35:35" x14ac:dyDescent="0.2">
      <c r="AI519" s="1022"/>
    </row>
    <row r="520" spans="35:35" x14ac:dyDescent="0.2">
      <c r="AI520" s="1022"/>
    </row>
    <row r="521" spans="35:35" x14ac:dyDescent="0.2">
      <c r="AI521" s="1022"/>
    </row>
    <row r="522" spans="35:35" x14ac:dyDescent="0.2">
      <c r="AI522" s="1022"/>
    </row>
    <row r="523" spans="35:35" x14ac:dyDescent="0.2">
      <c r="AI523" s="1022"/>
    </row>
    <row r="524" spans="35:35" x14ac:dyDescent="0.2">
      <c r="AI524" s="1022"/>
    </row>
    <row r="525" spans="35:35" x14ac:dyDescent="0.2">
      <c r="AI525" s="1022"/>
    </row>
    <row r="526" spans="35:35" x14ac:dyDescent="0.2">
      <c r="AI526" s="1022"/>
    </row>
    <row r="527" spans="35:35" x14ac:dyDescent="0.2">
      <c r="AI527" s="1022"/>
    </row>
    <row r="528" spans="35:35" x14ac:dyDescent="0.2">
      <c r="AI528" s="1022"/>
    </row>
    <row r="529" spans="35:35" x14ac:dyDescent="0.2">
      <c r="AI529" s="1022"/>
    </row>
    <row r="530" spans="35:35" x14ac:dyDescent="0.2">
      <c r="AI530" s="1022"/>
    </row>
    <row r="531" spans="35:35" x14ac:dyDescent="0.2">
      <c r="AI531" s="1022"/>
    </row>
    <row r="532" spans="35:35" x14ac:dyDescent="0.2">
      <c r="AI532" s="1022"/>
    </row>
    <row r="533" spans="35:35" x14ac:dyDescent="0.2">
      <c r="AI533" s="1022"/>
    </row>
    <row r="534" spans="35:35" x14ac:dyDescent="0.2">
      <c r="AI534" s="1022"/>
    </row>
    <row r="535" spans="35:35" x14ac:dyDescent="0.2">
      <c r="AI535" s="1022"/>
    </row>
    <row r="536" spans="35:35" x14ac:dyDescent="0.2">
      <c r="AI536" s="1022"/>
    </row>
    <row r="537" spans="35:35" x14ac:dyDescent="0.2">
      <c r="AI537" s="1022"/>
    </row>
    <row r="538" spans="35:35" x14ac:dyDescent="0.2">
      <c r="AI538" s="1022"/>
    </row>
    <row r="539" spans="35:35" x14ac:dyDescent="0.2">
      <c r="AI539" s="1022"/>
    </row>
    <row r="540" spans="35:35" x14ac:dyDescent="0.2">
      <c r="AI540" s="1022"/>
    </row>
    <row r="541" spans="35:35" x14ac:dyDescent="0.2">
      <c r="AI541" s="1022"/>
    </row>
    <row r="542" spans="35:35" x14ac:dyDescent="0.2">
      <c r="AI542" s="1022"/>
    </row>
    <row r="543" spans="35:35" x14ac:dyDescent="0.2">
      <c r="AI543" s="1022"/>
    </row>
    <row r="544" spans="35:35" x14ac:dyDescent="0.2">
      <c r="AI544" s="1022"/>
    </row>
    <row r="545" spans="35:35" x14ac:dyDescent="0.2">
      <c r="AI545" s="1022"/>
    </row>
    <row r="546" spans="35:35" x14ac:dyDescent="0.2">
      <c r="AI546" s="1022"/>
    </row>
    <row r="547" spans="35:35" x14ac:dyDescent="0.2">
      <c r="AI547" s="1022"/>
    </row>
    <row r="548" spans="35:35" x14ac:dyDescent="0.2">
      <c r="AI548" s="1022"/>
    </row>
    <row r="549" spans="35:35" x14ac:dyDescent="0.2">
      <c r="AI549" s="1022"/>
    </row>
    <row r="550" spans="35:35" x14ac:dyDescent="0.2">
      <c r="AI550" s="1022"/>
    </row>
    <row r="551" spans="35:35" x14ac:dyDescent="0.2">
      <c r="AI551" s="1022"/>
    </row>
    <row r="552" spans="35:35" x14ac:dyDescent="0.2">
      <c r="AI552" s="1022"/>
    </row>
    <row r="553" spans="35:35" x14ac:dyDescent="0.2">
      <c r="AI553" s="1022"/>
    </row>
    <row r="554" spans="35:35" x14ac:dyDescent="0.2">
      <c r="AI554" s="1022"/>
    </row>
    <row r="555" spans="35:35" x14ac:dyDescent="0.2">
      <c r="AI555" s="1022"/>
    </row>
    <row r="556" spans="35:35" x14ac:dyDescent="0.2">
      <c r="AI556" s="1022"/>
    </row>
    <row r="557" spans="35:35" x14ac:dyDescent="0.2">
      <c r="AI557" s="1022"/>
    </row>
    <row r="558" spans="35:35" x14ac:dyDescent="0.2">
      <c r="AI558" s="1022"/>
    </row>
    <row r="559" spans="35:35" x14ac:dyDescent="0.2">
      <c r="AI559" s="1022"/>
    </row>
    <row r="560" spans="35:35" x14ac:dyDescent="0.2">
      <c r="AI560" s="1022"/>
    </row>
    <row r="561" spans="35:35" x14ac:dyDescent="0.2">
      <c r="AI561" s="1022"/>
    </row>
    <row r="562" spans="35:35" x14ac:dyDescent="0.2">
      <c r="AI562" s="1022"/>
    </row>
    <row r="563" spans="35:35" x14ac:dyDescent="0.2">
      <c r="AI563" s="1022"/>
    </row>
    <row r="564" spans="35:35" x14ac:dyDescent="0.2">
      <c r="AI564" s="1022"/>
    </row>
    <row r="565" spans="35:35" x14ac:dyDescent="0.2">
      <c r="AI565" s="1022"/>
    </row>
    <row r="566" spans="35:35" x14ac:dyDescent="0.2">
      <c r="AI566" s="1022"/>
    </row>
    <row r="567" spans="35:35" x14ac:dyDescent="0.2">
      <c r="AI567" s="1022"/>
    </row>
    <row r="568" spans="35:35" x14ac:dyDescent="0.2">
      <c r="AI568" s="1022"/>
    </row>
    <row r="569" spans="35:35" x14ac:dyDescent="0.2">
      <c r="AI569" s="1022"/>
    </row>
    <row r="570" spans="35:35" x14ac:dyDescent="0.2">
      <c r="AI570" s="1022"/>
    </row>
    <row r="571" spans="35:35" x14ac:dyDescent="0.2">
      <c r="AI571" s="1022"/>
    </row>
    <row r="572" spans="35:35" x14ac:dyDescent="0.2">
      <c r="AI572" s="1022"/>
    </row>
    <row r="573" spans="35:35" x14ac:dyDescent="0.2">
      <c r="AI573" s="1022"/>
    </row>
    <row r="574" spans="35:35" x14ac:dyDescent="0.2">
      <c r="AI574" s="1022"/>
    </row>
    <row r="575" spans="35:35" x14ac:dyDescent="0.2">
      <c r="AI575" s="1022"/>
    </row>
    <row r="576" spans="35:35" x14ac:dyDescent="0.2">
      <c r="AI576" s="1022"/>
    </row>
    <row r="577" spans="35:35" x14ac:dyDescent="0.2">
      <c r="AI577" s="1022"/>
    </row>
    <row r="578" spans="35:35" x14ac:dyDescent="0.2">
      <c r="AI578" s="1022"/>
    </row>
    <row r="579" spans="35:35" x14ac:dyDescent="0.2">
      <c r="AI579" s="1022"/>
    </row>
    <row r="580" spans="35:35" x14ac:dyDescent="0.2">
      <c r="AI580" s="1022"/>
    </row>
    <row r="581" spans="35:35" x14ac:dyDescent="0.2">
      <c r="AI581" s="1022"/>
    </row>
    <row r="582" spans="35:35" x14ac:dyDescent="0.2">
      <c r="AI582" s="1022"/>
    </row>
    <row r="583" spans="35:35" x14ac:dyDescent="0.2">
      <c r="AI583" s="1022"/>
    </row>
    <row r="584" spans="35:35" x14ac:dyDescent="0.2">
      <c r="AI584" s="1022"/>
    </row>
    <row r="585" spans="35:35" x14ac:dyDescent="0.2">
      <c r="AI585" s="1022"/>
    </row>
    <row r="586" spans="35:35" x14ac:dyDescent="0.2">
      <c r="AI586" s="1022"/>
    </row>
    <row r="587" spans="35:35" x14ac:dyDescent="0.2">
      <c r="AI587" s="1022"/>
    </row>
    <row r="588" spans="35:35" x14ac:dyDescent="0.2">
      <c r="AI588" s="1022"/>
    </row>
    <row r="589" spans="35:35" x14ac:dyDescent="0.2">
      <c r="AI589" s="1022"/>
    </row>
    <row r="590" spans="35:35" x14ac:dyDescent="0.2">
      <c r="AI590" s="1022"/>
    </row>
    <row r="591" spans="35:35" x14ac:dyDescent="0.2">
      <c r="AI591" s="1022"/>
    </row>
    <row r="592" spans="35:35" x14ac:dyDescent="0.2">
      <c r="AI592" s="1022"/>
    </row>
    <row r="593" spans="35:35" x14ac:dyDescent="0.2">
      <c r="AI593" s="1022"/>
    </row>
    <row r="594" spans="35:35" x14ac:dyDescent="0.2">
      <c r="AI594" s="1022"/>
    </row>
    <row r="595" spans="35:35" x14ac:dyDescent="0.2">
      <c r="AI595" s="1022"/>
    </row>
    <row r="596" spans="35:35" x14ac:dyDescent="0.2">
      <c r="AI596" s="1022"/>
    </row>
    <row r="597" spans="35:35" x14ac:dyDescent="0.2">
      <c r="AI597" s="1022"/>
    </row>
    <row r="598" spans="35:35" x14ac:dyDescent="0.2">
      <c r="AI598" s="1022"/>
    </row>
    <row r="599" spans="35:35" x14ac:dyDescent="0.2">
      <c r="AI599" s="1022"/>
    </row>
    <row r="600" spans="35:35" x14ac:dyDescent="0.2">
      <c r="AI600" s="1022"/>
    </row>
    <row r="601" spans="35:35" x14ac:dyDescent="0.2">
      <c r="AI601" s="1022"/>
    </row>
    <row r="602" spans="35:35" x14ac:dyDescent="0.2">
      <c r="AI602" s="1022"/>
    </row>
    <row r="603" spans="35:35" x14ac:dyDescent="0.2">
      <c r="AI603" s="1022"/>
    </row>
    <row r="604" spans="35:35" x14ac:dyDescent="0.2">
      <c r="AI604" s="1022"/>
    </row>
    <row r="605" spans="35:35" x14ac:dyDescent="0.2">
      <c r="AI605" s="1022"/>
    </row>
    <row r="606" spans="35:35" x14ac:dyDescent="0.2">
      <c r="AI606" s="1022"/>
    </row>
    <row r="607" spans="35:35" x14ac:dyDescent="0.2">
      <c r="AI607" s="1022"/>
    </row>
    <row r="608" spans="35:35" x14ac:dyDescent="0.2">
      <c r="AI608" s="1022"/>
    </row>
    <row r="609" spans="35:35" x14ac:dyDescent="0.2">
      <c r="AI609" s="1022"/>
    </row>
    <row r="610" spans="35:35" x14ac:dyDescent="0.2">
      <c r="AI610" s="1022"/>
    </row>
    <row r="611" spans="35:35" x14ac:dyDescent="0.2">
      <c r="AI611" s="1022"/>
    </row>
    <row r="612" spans="35:35" x14ac:dyDescent="0.2">
      <c r="AI612" s="1022"/>
    </row>
    <row r="613" spans="35:35" x14ac:dyDescent="0.2">
      <c r="AI613" s="1022"/>
    </row>
    <row r="614" spans="35:35" x14ac:dyDescent="0.2">
      <c r="AI614" s="1022"/>
    </row>
    <row r="615" spans="35:35" x14ac:dyDescent="0.2">
      <c r="AI615" s="1022"/>
    </row>
    <row r="616" spans="35:35" x14ac:dyDescent="0.2">
      <c r="AI616" s="1022"/>
    </row>
    <row r="617" spans="35:35" x14ac:dyDescent="0.2">
      <c r="AI617" s="1022"/>
    </row>
    <row r="618" spans="35:35" x14ac:dyDescent="0.2">
      <c r="AI618" s="1022"/>
    </row>
    <row r="619" spans="35:35" x14ac:dyDescent="0.2">
      <c r="AI619" s="1022"/>
    </row>
    <row r="620" spans="35:35" x14ac:dyDescent="0.2">
      <c r="AI620" s="1022"/>
    </row>
    <row r="621" spans="35:35" x14ac:dyDescent="0.2">
      <c r="AI621" s="1022"/>
    </row>
    <row r="622" spans="35:35" x14ac:dyDescent="0.2">
      <c r="AI622" s="1022"/>
    </row>
    <row r="623" spans="35:35" x14ac:dyDescent="0.2">
      <c r="AI623" s="1022"/>
    </row>
    <row r="624" spans="35:35" x14ac:dyDescent="0.2">
      <c r="AI624" s="1022"/>
    </row>
    <row r="625" spans="35:35" x14ac:dyDescent="0.2">
      <c r="AI625" s="1022"/>
    </row>
    <row r="626" spans="35:35" x14ac:dyDescent="0.2">
      <c r="AI626" s="1022"/>
    </row>
    <row r="627" spans="35:35" x14ac:dyDescent="0.2">
      <c r="AI627" s="1022"/>
    </row>
    <row r="628" spans="35:35" x14ac:dyDescent="0.2">
      <c r="AI628" s="1022"/>
    </row>
    <row r="629" spans="35:35" x14ac:dyDescent="0.2">
      <c r="AI629" s="1022"/>
    </row>
    <row r="630" spans="35:35" x14ac:dyDescent="0.2">
      <c r="AI630" s="1022"/>
    </row>
    <row r="631" spans="35:35" x14ac:dyDescent="0.2">
      <c r="AI631" s="1022"/>
    </row>
    <row r="632" spans="35:35" x14ac:dyDescent="0.2">
      <c r="AI632" s="1022"/>
    </row>
    <row r="633" spans="35:35" x14ac:dyDescent="0.2">
      <c r="AI633" s="1022"/>
    </row>
    <row r="634" spans="35:35" x14ac:dyDescent="0.2">
      <c r="AI634" s="1022"/>
    </row>
    <row r="635" spans="35:35" x14ac:dyDescent="0.2">
      <c r="AI635" s="1022"/>
    </row>
    <row r="636" spans="35:35" x14ac:dyDescent="0.2">
      <c r="AI636" s="1022"/>
    </row>
    <row r="637" spans="35:35" x14ac:dyDescent="0.2">
      <c r="AI637" s="1022"/>
    </row>
    <row r="638" spans="35:35" x14ac:dyDescent="0.2">
      <c r="AI638" s="1022"/>
    </row>
    <row r="639" spans="35:35" x14ac:dyDescent="0.2">
      <c r="AI639" s="1022"/>
    </row>
    <row r="640" spans="35:35" x14ac:dyDescent="0.2">
      <c r="AI640" s="1022"/>
    </row>
    <row r="641" spans="35:35" x14ac:dyDescent="0.2">
      <c r="AI641" s="1022"/>
    </row>
    <row r="642" spans="35:35" x14ac:dyDescent="0.2">
      <c r="AI642" s="1022"/>
    </row>
    <row r="643" spans="35:35" x14ac:dyDescent="0.2">
      <c r="AI643" s="1022"/>
    </row>
    <row r="644" spans="35:35" x14ac:dyDescent="0.2">
      <c r="AI644" s="1022"/>
    </row>
    <row r="645" spans="35:35" x14ac:dyDescent="0.2">
      <c r="AI645" s="1022"/>
    </row>
    <row r="646" spans="35:35" x14ac:dyDescent="0.2">
      <c r="AI646" s="1022"/>
    </row>
    <row r="647" spans="35:35" x14ac:dyDescent="0.2">
      <c r="AI647" s="1022"/>
    </row>
    <row r="648" spans="35:35" x14ac:dyDescent="0.2">
      <c r="AI648" s="1022"/>
    </row>
    <row r="649" spans="35:35" x14ac:dyDescent="0.2">
      <c r="AI649" s="1022"/>
    </row>
    <row r="650" spans="35:35" x14ac:dyDescent="0.2">
      <c r="AI650" s="1022"/>
    </row>
    <row r="651" spans="35:35" x14ac:dyDescent="0.2">
      <c r="AI651" s="1022"/>
    </row>
    <row r="652" spans="35:35" x14ac:dyDescent="0.2">
      <c r="AI652" s="1022"/>
    </row>
    <row r="653" spans="35:35" x14ac:dyDescent="0.2">
      <c r="AI653" s="1022"/>
    </row>
    <row r="654" spans="35:35" x14ac:dyDescent="0.2">
      <c r="AI654" s="1022"/>
    </row>
    <row r="655" spans="35:35" x14ac:dyDescent="0.2">
      <c r="AI655" s="1022"/>
    </row>
    <row r="656" spans="35:35" x14ac:dyDescent="0.2">
      <c r="AI656" s="1022"/>
    </row>
    <row r="657" spans="35:35" x14ac:dyDescent="0.2">
      <c r="AI657" s="1022"/>
    </row>
    <row r="658" spans="35:35" x14ac:dyDescent="0.2">
      <c r="AI658" s="1022"/>
    </row>
    <row r="659" spans="35:35" x14ac:dyDescent="0.2">
      <c r="AI659" s="1022"/>
    </row>
    <row r="660" spans="35:35" x14ac:dyDescent="0.2">
      <c r="AI660" s="1022"/>
    </row>
    <row r="661" spans="35:35" x14ac:dyDescent="0.2">
      <c r="AI661" s="1022"/>
    </row>
    <row r="662" spans="35:35" x14ac:dyDescent="0.2">
      <c r="AI662" s="1022"/>
    </row>
    <row r="663" spans="35:35" x14ac:dyDescent="0.2">
      <c r="AI663" s="1022"/>
    </row>
    <row r="664" spans="35:35" x14ac:dyDescent="0.2">
      <c r="AI664" s="1022"/>
    </row>
    <row r="665" spans="35:35" x14ac:dyDescent="0.2">
      <c r="AI665" s="1022"/>
    </row>
    <row r="666" spans="35:35" x14ac:dyDescent="0.2">
      <c r="AI666" s="1022"/>
    </row>
    <row r="667" spans="35:35" x14ac:dyDescent="0.2">
      <c r="AI667" s="1022"/>
    </row>
    <row r="668" spans="35:35" x14ac:dyDescent="0.2">
      <c r="AI668" s="1022"/>
    </row>
    <row r="669" spans="35:35" x14ac:dyDescent="0.2">
      <c r="AI669" s="1022"/>
    </row>
    <row r="670" spans="35:35" x14ac:dyDescent="0.2">
      <c r="AI670" s="1022"/>
    </row>
    <row r="671" spans="35:35" x14ac:dyDescent="0.2">
      <c r="AI671" s="1022"/>
    </row>
    <row r="672" spans="35:35" x14ac:dyDescent="0.2">
      <c r="AI672" s="1022"/>
    </row>
    <row r="673" spans="35:35" x14ac:dyDescent="0.2">
      <c r="AI673" s="1022"/>
    </row>
    <row r="674" spans="35:35" x14ac:dyDescent="0.2">
      <c r="AI674" s="1022"/>
    </row>
    <row r="675" spans="35:35" x14ac:dyDescent="0.2">
      <c r="AI675" s="1022"/>
    </row>
    <row r="676" spans="35:35" x14ac:dyDescent="0.2">
      <c r="AI676" s="1022"/>
    </row>
    <row r="677" spans="35:35" x14ac:dyDescent="0.2">
      <c r="AI677" s="1022"/>
    </row>
    <row r="678" spans="35:35" x14ac:dyDescent="0.2">
      <c r="AI678" s="1022"/>
    </row>
    <row r="679" spans="35:35" x14ac:dyDescent="0.2">
      <c r="AI679" s="1022"/>
    </row>
    <row r="680" spans="35:35" x14ac:dyDescent="0.2">
      <c r="AI680" s="1022"/>
    </row>
    <row r="681" spans="35:35" x14ac:dyDescent="0.2">
      <c r="AI681" s="1022"/>
    </row>
    <row r="682" spans="35:35" x14ac:dyDescent="0.2">
      <c r="AI682" s="1022"/>
    </row>
    <row r="683" spans="35:35" x14ac:dyDescent="0.2">
      <c r="AI683" s="1022"/>
    </row>
    <row r="684" spans="35:35" x14ac:dyDescent="0.2">
      <c r="AI684" s="1022"/>
    </row>
    <row r="685" spans="35:35" x14ac:dyDescent="0.2">
      <c r="AI685" s="1022"/>
    </row>
    <row r="686" spans="35:35" x14ac:dyDescent="0.2">
      <c r="AI686" s="1022"/>
    </row>
    <row r="687" spans="35:35" x14ac:dyDescent="0.2">
      <c r="AI687" s="1022"/>
    </row>
    <row r="688" spans="35:35" x14ac:dyDescent="0.2">
      <c r="AI688" s="1022"/>
    </row>
    <row r="689" spans="35:35" x14ac:dyDescent="0.2">
      <c r="AI689" s="1022"/>
    </row>
    <row r="690" spans="35:35" x14ac:dyDescent="0.2">
      <c r="AI690" s="1022"/>
    </row>
    <row r="691" spans="35:35" x14ac:dyDescent="0.2">
      <c r="AI691" s="1022"/>
    </row>
    <row r="692" spans="35:35" x14ac:dyDescent="0.2">
      <c r="AI692" s="1022"/>
    </row>
    <row r="693" spans="35:35" x14ac:dyDescent="0.2">
      <c r="AI693" s="1022"/>
    </row>
    <row r="694" spans="35:35" x14ac:dyDescent="0.2">
      <c r="AI694" s="1022"/>
    </row>
    <row r="695" spans="35:35" x14ac:dyDescent="0.2">
      <c r="AI695" s="1022"/>
    </row>
    <row r="696" spans="35:35" x14ac:dyDescent="0.2">
      <c r="AI696" s="1022"/>
    </row>
    <row r="697" spans="35:35" x14ac:dyDescent="0.2">
      <c r="AI697" s="1022"/>
    </row>
    <row r="698" spans="35:35" x14ac:dyDescent="0.2">
      <c r="AI698" s="1022"/>
    </row>
    <row r="699" spans="35:35" x14ac:dyDescent="0.2">
      <c r="AI699" s="1022"/>
    </row>
    <row r="700" spans="35:35" x14ac:dyDescent="0.2">
      <c r="AI700" s="1022"/>
    </row>
    <row r="701" spans="35:35" x14ac:dyDescent="0.2">
      <c r="AI701" s="1022"/>
    </row>
    <row r="702" spans="35:35" x14ac:dyDescent="0.2">
      <c r="AI702" s="1022"/>
    </row>
    <row r="703" spans="35:35" x14ac:dyDescent="0.2">
      <c r="AI703" s="1022"/>
    </row>
    <row r="704" spans="35:35" x14ac:dyDescent="0.2">
      <c r="AI704" s="1022"/>
    </row>
    <row r="705" spans="35:35" x14ac:dyDescent="0.2">
      <c r="AI705" s="1022"/>
    </row>
    <row r="706" spans="35:35" x14ac:dyDescent="0.2">
      <c r="AI706" s="1022"/>
    </row>
    <row r="707" spans="35:35" x14ac:dyDescent="0.2">
      <c r="AI707" s="1022"/>
    </row>
    <row r="708" spans="35:35" x14ac:dyDescent="0.2">
      <c r="AI708" s="1022"/>
    </row>
    <row r="709" spans="35:35" x14ac:dyDescent="0.2">
      <c r="AI709" s="1022"/>
    </row>
    <row r="710" spans="35:35" x14ac:dyDescent="0.2">
      <c r="AI710" s="1022"/>
    </row>
    <row r="711" spans="35:35" x14ac:dyDescent="0.2">
      <c r="AI711" s="1022"/>
    </row>
    <row r="712" spans="35:35" x14ac:dyDescent="0.2">
      <c r="AI712" s="1022"/>
    </row>
    <row r="713" spans="35:35" x14ac:dyDescent="0.2">
      <c r="AI713" s="1022"/>
    </row>
    <row r="714" spans="35:35" x14ac:dyDescent="0.2">
      <c r="AI714" s="1022"/>
    </row>
    <row r="715" spans="35:35" x14ac:dyDescent="0.2">
      <c r="AI715" s="1022"/>
    </row>
    <row r="716" spans="35:35" x14ac:dyDescent="0.2">
      <c r="AI716" s="1022"/>
    </row>
    <row r="717" spans="35:35" x14ac:dyDescent="0.2">
      <c r="AI717" s="1022"/>
    </row>
    <row r="718" spans="35:35" x14ac:dyDescent="0.2">
      <c r="AI718" s="1022"/>
    </row>
    <row r="719" spans="35:35" x14ac:dyDescent="0.2">
      <c r="AI719" s="1022"/>
    </row>
    <row r="720" spans="35:35" x14ac:dyDescent="0.2">
      <c r="AI720" s="1022"/>
    </row>
    <row r="721" spans="35:35" x14ac:dyDescent="0.2">
      <c r="AI721" s="1022"/>
    </row>
    <row r="722" spans="35:35" x14ac:dyDescent="0.2">
      <c r="AI722" s="1022"/>
    </row>
    <row r="723" spans="35:35" x14ac:dyDescent="0.2">
      <c r="AI723" s="1022"/>
    </row>
    <row r="724" spans="35:35" x14ac:dyDescent="0.2">
      <c r="AI724" s="1022"/>
    </row>
    <row r="725" spans="35:35" x14ac:dyDescent="0.2">
      <c r="AI725" s="1022"/>
    </row>
    <row r="726" spans="35:35" x14ac:dyDescent="0.2">
      <c r="AI726" s="1022"/>
    </row>
    <row r="727" spans="35:35" x14ac:dyDescent="0.2">
      <c r="AI727" s="1022"/>
    </row>
    <row r="728" spans="35:35" x14ac:dyDescent="0.2">
      <c r="AI728" s="1022"/>
    </row>
    <row r="729" spans="35:35" x14ac:dyDescent="0.2">
      <c r="AI729" s="1022"/>
    </row>
    <row r="730" spans="35:35" x14ac:dyDescent="0.2">
      <c r="AI730" s="1022"/>
    </row>
    <row r="731" spans="35:35" x14ac:dyDescent="0.2">
      <c r="AI731" s="1022"/>
    </row>
    <row r="732" spans="35:35" x14ac:dyDescent="0.2">
      <c r="AI732" s="1022"/>
    </row>
    <row r="733" spans="35:35" x14ac:dyDescent="0.2">
      <c r="AI733" s="1022"/>
    </row>
    <row r="734" spans="35:35" x14ac:dyDescent="0.2">
      <c r="AI734" s="1022"/>
    </row>
    <row r="735" spans="35:35" x14ac:dyDescent="0.2">
      <c r="AI735" s="1022"/>
    </row>
    <row r="736" spans="35:35" x14ac:dyDescent="0.2">
      <c r="AI736" s="1022"/>
    </row>
    <row r="737" spans="35:35" x14ac:dyDescent="0.2">
      <c r="AI737" s="1022"/>
    </row>
    <row r="738" spans="35:35" x14ac:dyDescent="0.2">
      <c r="AI738" s="1022"/>
    </row>
    <row r="739" spans="35:35" x14ac:dyDescent="0.2">
      <c r="AI739" s="1022"/>
    </row>
    <row r="740" spans="35:35" x14ac:dyDescent="0.2">
      <c r="AI740" s="1022"/>
    </row>
    <row r="741" spans="35:35" x14ac:dyDescent="0.2">
      <c r="AI741" s="1022"/>
    </row>
    <row r="742" spans="35:35" x14ac:dyDescent="0.2">
      <c r="AI742" s="1022"/>
    </row>
    <row r="743" spans="35:35" x14ac:dyDescent="0.2">
      <c r="AI743" s="1022"/>
    </row>
    <row r="744" spans="35:35" x14ac:dyDescent="0.2">
      <c r="AI744" s="1022"/>
    </row>
    <row r="745" spans="35:35" x14ac:dyDescent="0.2">
      <c r="AI745" s="1022"/>
    </row>
    <row r="746" spans="35:35" x14ac:dyDescent="0.2">
      <c r="AI746" s="1022"/>
    </row>
    <row r="747" spans="35:35" x14ac:dyDescent="0.2">
      <c r="AI747" s="1022"/>
    </row>
    <row r="748" spans="35:35" x14ac:dyDescent="0.2">
      <c r="AI748" s="1022"/>
    </row>
    <row r="749" spans="35:35" x14ac:dyDescent="0.2">
      <c r="AI749" s="1022"/>
    </row>
    <row r="750" spans="35:35" x14ac:dyDescent="0.2">
      <c r="AI750" s="1022"/>
    </row>
    <row r="751" spans="35:35" x14ac:dyDescent="0.2">
      <c r="AI751" s="1022"/>
    </row>
    <row r="752" spans="35:35" x14ac:dyDescent="0.2">
      <c r="AI752" s="1022"/>
    </row>
    <row r="753" spans="35:35" x14ac:dyDescent="0.2">
      <c r="AI753" s="1022"/>
    </row>
    <row r="754" spans="35:35" x14ac:dyDescent="0.2">
      <c r="AI754" s="1022"/>
    </row>
    <row r="755" spans="35:35" x14ac:dyDescent="0.2">
      <c r="AI755" s="1022"/>
    </row>
    <row r="756" spans="35:35" x14ac:dyDescent="0.2">
      <c r="AI756" s="1022"/>
    </row>
    <row r="757" spans="35:35" x14ac:dyDescent="0.2">
      <c r="AI757" s="1022"/>
    </row>
    <row r="758" spans="35:35" x14ac:dyDescent="0.2">
      <c r="AI758" s="1022"/>
    </row>
    <row r="759" spans="35:35" x14ac:dyDescent="0.2">
      <c r="AI759" s="1022"/>
    </row>
    <row r="760" spans="35:35" x14ac:dyDescent="0.2">
      <c r="AI760" s="1022"/>
    </row>
    <row r="761" spans="35:35" x14ac:dyDescent="0.2">
      <c r="AI761" s="1022"/>
    </row>
    <row r="762" spans="35:35" x14ac:dyDescent="0.2">
      <c r="AI762" s="1022"/>
    </row>
    <row r="763" spans="35:35" x14ac:dyDescent="0.2">
      <c r="AI763" s="1022"/>
    </row>
    <row r="764" spans="35:35" x14ac:dyDescent="0.2">
      <c r="AI764" s="1022"/>
    </row>
    <row r="765" spans="35:35" x14ac:dyDescent="0.2">
      <c r="AI765" s="1022"/>
    </row>
    <row r="766" spans="35:35" x14ac:dyDescent="0.2">
      <c r="AI766" s="1022"/>
    </row>
    <row r="767" spans="35:35" x14ac:dyDescent="0.2">
      <c r="AI767" s="1022"/>
    </row>
    <row r="768" spans="35:35" x14ac:dyDescent="0.2">
      <c r="AI768" s="1022"/>
    </row>
    <row r="769" spans="35:35" x14ac:dyDescent="0.2">
      <c r="AI769" s="1022"/>
    </row>
    <row r="770" spans="35:35" x14ac:dyDescent="0.2">
      <c r="AI770" s="1022"/>
    </row>
    <row r="771" spans="35:35" x14ac:dyDescent="0.2">
      <c r="AI771" s="1022"/>
    </row>
    <row r="772" spans="35:35" x14ac:dyDescent="0.2">
      <c r="AI772" s="1022"/>
    </row>
    <row r="773" spans="35:35" x14ac:dyDescent="0.2">
      <c r="AI773" s="1022"/>
    </row>
    <row r="774" spans="35:35" x14ac:dyDescent="0.2">
      <c r="AI774" s="1022"/>
    </row>
    <row r="775" spans="35:35" x14ac:dyDescent="0.2">
      <c r="AI775" s="1022"/>
    </row>
    <row r="776" spans="35:35" x14ac:dyDescent="0.2">
      <c r="AI776" s="1022"/>
    </row>
    <row r="777" spans="35:35" x14ac:dyDescent="0.2">
      <c r="AI777" s="1022"/>
    </row>
    <row r="778" spans="35:35" x14ac:dyDescent="0.2">
      <c r="AI778" s="1022"/>
    </row>
    <row r="779" spans="35:35" x14ac:dyDescent="0.2">
      <c r="AI779" s="1022"/>
    </row>
    <row r="780" spans="35:35" x14ac:dyDescent="0.2">
      <c r="AI780" s="1022"/>
    </row>
    <row r="781" spans="35:35" x14ac:dyDescent="0.2">
      <c r="AI781" s="1022"/>
    </row>
    <row r="782" spans="35:35" x14ac:dyDescent="0.2">
      <c r="AI782" s="1022"/>
    </row>
    <row r="783" spans="35:35" x14ac:dyDescent="0.2">
      <c r="AI783" s="1022"/>
    </row>
    <row r="784" spans="35:35" x14ac:dyDescent="0.2">
      <c r="AI784" s="1022"/>
    </row>
    <row r="785" spans="35:35" x14ac:dyDescent="0.2">
      <c r="AI785" s="1022"/>
    </row>
    <row r="786" spans="35:35" x14ac:dyDescent="0.2">
      <c r="AI786" s="1022"/>
    </row>
    <row r="787" spans="35:35" x14ac:dyDescent="0.2">
      <c r="AI787" s="1022"/>
    </row>
    <row r="788" spans="35:35" x14ac:dyDescent="0.2">
      <c r="AI788" s="1022"/>
    </row>
    <row r="789" spans="35:35" x14ac:dyDescent="0.2">
      <c r="AI789" s="1022"/>
    </row>
    <row r="790" spans="35:35" x14ac:dyDescent="0.2">
      <c r="AI790" s="1022"/>
    </row>
    <row r="791" spans="35:35" x14ac:dyDescent="0.2">
      <c r="AI791" s="1022"/>
    </row>
    <row r="792" spans="35:35" x14ac:dyDescent="0.2">
      <c r="AI792" s="1022"/>
    </row>
    <row r="793" spans="35:35" x14ac:dyDescent="0.2">
      <c r="AI793" s="1022"/>
    </row>
    <row r="794" spans="35:35" x14ac:dyDescent="0.2">
      <c r="AI794" s="1022"/>
    </row>
    <row r="795" spans="35:35" x14ac:dyDescent="0.2">
      <c r="AI795" s="1022"/>
    </row>
    <row r="796" spans="35:35" x14ac:dyDescent="0.2">
      <c r="AI796" s="1022"/>
    </row>
    <row r="797" spans="35:35" x14ac:dyDescent="0.2">
      <c r="AI797" s="1022"/>
    </row>
    <row r="798" spans="35:35" x14ac:dyDescent="0.2">
      <c r="AI798" s="1022"/>
    </row>
    <row r="799" spans="35:35" x14ac:dyDescent="0.2">
      <c r="AI799" s="1022"/>
    </row>
    <row r="800" spans="35:35" x14ac:dyDescent="0.2">
      <c r="AI800" s="1022"/>
    </row>
    <row r="801" spans="35:35" x14ac:dyDescent="0.2">
      <c r="AI801" s="1022"/>
    </row>
    <row r="802" spans="35:35" x14ac:dyDescent="0.2">
      <c r="AI802" s="1022"/>
    </row>
    <row r="803" spans="35:35" x14ac:dyDescent="0.2">
      <c r="AI803" s="1022"/>
    </row>
    <row r="804" spans="35:35" x14ac:dyDescent="0.2">
      <c r="AI804" s="1022"/>
    </row>
    <row r="805" spans="35:35" x14ac:dyDescent="0.2">
      <c r="AI805" s="1022"/>
    </row>
    <row r="806" spans="35:35" x14ac:dyDescent="0.2">
      <c r="AI806" s="1022"/>
    </row>
    <row r="807" spans="35:35" x14ac:dyDescent="0.2">
      <c r="AI807" s="1022"/>
    </row>
    <row r="808" spans="35:35" x14ac:dyDescent="0.2">
      <c r="AI808" s="1022"/>
    </row>
    <row r="809" spans="35:35" x14ac:dyDescent="0.2">
      <c r="AI809" s="1022"/>
    </row>
    <row r="810" spans="35:35" x14ac:dyDescent="0.2">
      <c r="AI810" s="1022"/>
    </row>
    <row r="811" spans="35:35" x14ac:dyDescent="0.2">
      <c r="AI811" s="1022"/>
    </row>
    <row r="812" spans="35:35" x14ac:dyDescent="0.2">
      <c r="AI812" s="1022"/>
    </row>
    <row r="813" spans="35:35" x14ac:dyDescent="0.2">
      <c r="AI813" s="1022"/>
    </row>
    <row r="814" spans="35:35" x14ac:dyDescent="0.2">
      <c r="AI814" s="1022"/>
    </row>
    <row r="815" spans="35:35" x14ac:dyDescent="0.2">
      <c r="AI815" s="1022"/>
    </row>
    <row r="816" spans="35:35" x14ac:dyDescent="0.2">
      <c r="AI816" s="1022"/>
    </row>
    <row r="817" spans="35:35" x14ac:dyDescent="0.2">
      <c r="AI817" s="1022"/>
    </row>
    <row r="818" spans="35:35" x14ac:dyDescent="0.2">
      <c r="AI818" s="1022"/>
    </row>
    <row r="819" spans="35:35" x14ac:dyDescent="0.2">
      <c r="AI819" s="1022"/>
    </row>
    <row r="820" spans="35:35" x14ac:dyDescent="0.2">
      <c r="AI820" s="1022"/>
    </row>
    <row r="821" spans="35:35" x14ac:dyDescent="0.2">
      <c r="AI821" s="1022"/>
    </row>
    <row r="822" spans="35:35" x14ac:dyDescent="0.2">
      <c r="AI822" s="1022"/>
    </row>
    <row r="823" spans="35:35" x14ac:dyDescent="0.2">
      <c r="AI823" s="1022"/>
    </row>
    <row r="824" spans="35:35" x14ac:dyDescent="0.2">
      <c r="AI824" s="1022"/>
    </row>
    <row r="825" spans="35:35" x14ac:dyDescent="0.2">
      <c r="AI825" s="1022"/>
    </row>
    <row r="826" spans="35:35" x14ac:dyDescent="0.2">
      <c r="AI826" s="1022"/>
    </row>
    <row r="827" spans="35:35" x14ac:dyDescent="0.2">
      <c r="AI827" s="1022"/>
    </row>
    <row r="828" spans="35:35" x14ac:dyDescent="0.2">
      <c r="AI828" s="1022"/>
    </row>
    <row r="829" spans="35:35" x14ac:dyDescent="0.2">
      <c r="AI829" s="1022"/>
    </row>
    <row r="830" spans="35:35" x14ac:dyDescent="0.2">
      <c r="AI830" s="1022"/>
    </row>
    <row r="831" spans="35:35" x14ac:dyDescent="0.2">
      <c r="AI831" s="1022"/>
    </row>
    <row r="832" spans="35:35" x14ac:dyDescent="0.2">
      <c r="AI832" s="1022"/>
    </row>
    <row r="833" spans="35:35" x14ac:dyDescent="0.2">
      <c r="AI833" s="1022"/>
    </row>
    <row r="834" spans="35:35" x14ac:dyDescent="0.2">
      <c r="AI834" s="1022"/>
    </row>
    <row r="835" spans="35:35" x14ac:dyDescent="0.2">
      <c r="AI835" s="1022"/>
    </row>
    <row r="836" spans="35:35" x14ac:dyDescent="0.2">
      <c r="AI836" s="1022"/>
    </row>
    <row r="837" spans="35:35" x14ac:dyDescent="0.2">
      <c r="AI837" s="1022"/>
    </row>
    <row r="838" spans="35:35" x14ac:dyDescent="0.2">
      <c r="AI838" s="1022"/>
    </row>
    <row r="839" spans="35:35" x14ac:dyDescent="0.2">
      <c r="AI839" s="1022"/>
    </row>
    <row r="840" spans="35:35" x14ac:dyDescent="0.2">
      <c r="AI840" s="1022"/>
    </row>
    <row r="841" spans="35:35" x14ac:dyDescent="0.2">
      <c r="AI841" s="1022"/>
    </row>
    <row r="842" spans="35:35" x14ac:dyDescent="0.2">
      <c r="AI842" s="1022"/>
    </row>
    <row r="843" spans="35:35" x14ac:dyDescent="0.2">
      <c r="AI843" s="1022"/>
    </row>
    <row r="844" spans="35:35" x14ac:dyDescent="0.2">
      <c r="AI844" s="1022"/>
    </row>
    <row r="845" spans="35:35" x14ac:dyDescent="0.2">
      <c r="AI845" s="1022"/>
    </row>
    <row r="846" spans="35:35" x14ac:dyDescent="0.2">
      <c r="AI846" s="1022"/>
    </row>
    <row r="847" spans="35:35" x14ac:dyDescent="0.2">
      <c r="AI847" s="1022"/>
    </row>
    <row r="848" spans="35:35" x14ac:dyDescent="0.2">
      <c r="AI848" s="1022"/>
    </row>
    <row r="849" spans="35:35" x14ac:dyDescent="0.2">
      <c r="AI849" s="1022"/>
    </row>
    <row r="850" spans="35:35" x14ac:dyDescent="0.2">
      <c r="AI850" s="1022"/>
    </row>
    <row r="851" spans="35:35" x14ac:dyDescent="0.2">
      <c r="AI851" s="1022"/>
    </row>
    <row r="852" spans="35:35" x14ac:dyDescent="0.2">
      <c r="AI852" s="1022"/>
    </row>
    <row r="853" spans="35:35" x14ac:dyDescent="0.2">
      <c r="AI853" s="1022"/>
    </row>
    <row r="854" spans="35:35" x14ac:dyDescent="0.2">
      <c r="AI854" s="1022"/>
    </row>
    <row r="855" spans="35:35" x14ac:dyDescent="0.2">
      <c r="AI855" s="1022"/>
    </row>
    <row r="856" spans="35:35" x14ac:dyDescent="0.2">
      <c r="AI856" s="1022"/>
    </row>
    <row r="857" spans="35:35" x14ac:dyDescent="0.2">
      <c r="AI857" s="1022"/>
    </row>
    <row r="858" spans="35:35" x14ac:dyDescent="0.2">
      <c r="AI858" s="1022"/>
    </row>
    <row r="859" spans="35:35" x14ac:dyDescent="0.2">
      <c r="AI859" s="1022"/>
    </row>
    <row r="860" spans="35:35" x14ac:dyDescent="0.2">
      <c r="AI860" s="1022"/>
    </row>
    <row r="861" spans="35:35" x14ac:dyDescent="0.2">
      <c r="AI861" s="1022"/>
    </row>
    <row r="862" spans="35:35" x14ac:dyDescent="0.2">
      <c r="AI862" s="1022"/>
    </row>
    <row r="863" spans="35:35" x14ac:dyDescent="0.2">
      <c r="AI863" s="1022"/>
    </row>
    <row r="864" spans="35:35" x14ac:dyDescent="0.2">
      <c r="AI864" s="1022"/>
    </row>
    <row r="865" spans="35:35" x14ac:dyDescent="0.2">
      <c r="AI865" s="1022"/>
    </row>
    <row r="866" spans="35:35" x14ac:dyDescent="0.2">
      <c r="AI866" s="1022"/>
    </row>
    <row r="867" spans="35:35" x14ac:dyDescent="0.2">
      <c r="AI867" s="1022"/>
    </row>
    <row r="868" spans="35:35" x14ac:dyDescent="0.2">
      <c r="AI868" s="1022"/>
    </row>
    <row r="869" spans="35:35" x14ac:dyDescent="0.2">
      <c r="AI869" s="1022"/>
    </row>
    <row r="870" spans="35:35" x14ac:dyDescent="0.2">
      <c r="AI870" s="1022"/>
    </row>
    <row r="871" spans="35:35" x14ac:dyDescent="0.2">
      <c r="AI871" s="1022"/>
    </row>
    <row r="872" spans="35:35" x14ac:dyDescent="0.2">
      <c r="AI872" s="1022"/>
    </row>
    <row r="873" spans="35:35" x14ac:dyDescent="0.2">
      <c r="AI873" s="1022"/>
    </row>
    <row r="874" spans="35:35" x14ac:dyDescent="0.2">
      <c r="AI874" s="1022"/>
    </row>
    <row r="875" spans="35:35" x14ac:dyDescent="0.2">
      <c r="AI875" s="1022"/>
    </row>
    <row r="876" spans="35:35" x14ac:dyDescent="0.2">
      <c r="AI876" s="1022"/>
    </row>
    <row r="877" spans="35:35" x14ac:dyDescent="0.2">
      <c r="AI877" s="1022"/>
    </row>
    <row r="878" spans="35:35" x14ac:dyDescent="0.2">
      <c r="AI878" s="1022"/>
    </row>
    <row r="879" spans="35:35" x14ac:dyDescent="0.2">
      <c r="AI879" s="1022"/>
    </row>
    <row r="880" spans="35:35" x14ac:dyDescent="0.2">
      <c r="AI880" s="1022"/>
    </row>
    <row r="881" spans="35:35" x14ac:dyDescent="0.2">
      <c r="AI881" s="1022"/>
    </row>
    <row r="882" spans="35:35" x14ac:dyDescent="0.2">
      <c r="AI882" s="1022"/>
    </row>
    <row r="883" spans="35:35" x14ac:dyDescent="0.2">
      <c r="AI883" s="1022"/>
    </row>
    <row r="884" spans="35:35" x14ac:dyDescent="0.2">
      <c r="AI884" s="1022"/>
    </row>
    <row r="885" spans="35:35" x14ac:dyDescent="0.2">
      <c r="AI885" s="1022"/>
    </row>
    <row r="886" spans="35:35" x14ac:dyDescent="0.2">
      <c r="AI886" s="1022"/>
    </row>
    <row r="887" spans="35:35" x14ac:dyDescent="0.2">
      <c r="AI887" s="1022"/>
    </row>
    <row r="888" spans="35:35" x14ac:dyDescent="0.2">
      <c r="AI888" s="1022"/>
    </row>
    <row r="889" spans="35:35" x14ac:dyDescent="0.2">
      <c r="AI889" s="1022"/>
    </row>
    <row r="890" spans="35:35" x14ac:dyDescent="0.2">
      <c r="AI890" s="1022"/>
    </row>
    <row r="891" spans="35:35" x14ac:dyDescent="0.2">
      <c r="AI891" s="1022"/>
    </row>
    <row r="892" spans="35:35" x14ac:dyDescent="0.2">
      <c r="AI892" s="1022"/>
    </row>
    <row r="893" spans="35:35" x14ac:dyDescent="0.2">
      <c r="AI893" s="1022"/>
    </row>
    <row r="894" spans="35:35" x14ac:dyDescent="0.2">
      <c r="AI894" s="1022"/>
    </row>
    <row r="895" spans="35:35" x14ac:dyDescent="0.2">
      <c r="AI895" s="1022"/>
    </row>
    <row r="896" spans="35:35" x14ac:dyDescent="0.2">
      <c r="AI896" s="1022"/>
    </row>
    <row r="897" spans="35:35" x14ac:dyDescent="0.2">
      <c r="AI897" s="1022"/>
    </row>
    <row r="898" spans="35:35" x14ac:dyDescent="0.2">
      <c r="AI898" s="1022"/>
    </row>
    <row r="899" spans="35:35" x14ac:dyDescent="0.2">
      <c r="AI899" s="1022"/>
    </row>
    <row r="900" spans="35:35" x14ac:dyDescent="0.2">
      <c r="AI900" s="1022"/>
    </row>
    <row r="901" spans="35:35" x14ac:dyDescent="0.2">
      <c r="AI901" s="1022"/>
    </row>
    <row r="902" spans="35:35" x14ac:dyDescent="0.2">
      <c r="AI902" s="1022"/>
    </row>
    <row r="903" spans="35:35" x14ac:dyDescent="0.2">
      <c r="AI903" s="1022"/>
    </row>
    <row r="904" spans="35:35" x14ac:dyDescent="0.2">
      <c r="AI904" s="1022"/>
    </row>
    <row r="905" spans="35:35" x14ac:dyDescent="0.2">
      <c r="AI905" s="1022"/>
    </row>
    <row r="906" spans="35:35" x14ac:dyDescent="0.2">
      <c r="AI906" s="1022"/>
    </row>
    <row r="907" spans="35:35" x14ac:dyDescent="0.2">
      <c r="AI907" s="1022"/>
    </row>
    <row r="908" spans="35:35" x14ac:dyDescent="0.2">
      <c r="AI908" s="1022"/>
    </row>
    <row r="909" spans="35:35" x14ac:dyDescent="0.2">
      <c r="AI909" s="1022"/>
    </row>
    <row r="910" spans="35:35" x14ac:dyDescent="0.2">
      <c r="AI910" s="1022"/>
    </row>
    <row r="911" spans="35:35" x14ac:dyDescent="0.2">
      <c r="AI911" s="1022"/>
    </row>
    <row r="912" spans="35:35" x14ac:dyDescent="0.2">
      <c r="AI912" s="1022"/>
    </row>
    <row r="913" spans="35:35" x14ac:dyDescent="0.2">
      <c r="AI913" s="1022"/>
    </row>
    <row r="914" spans="35:35" x14ac:dyDescent="0.2">
      <c r="AI914" s="1022"/>
    </row>
    <row r="915" spans="35:35" x14ac:dyDescent="0.2">
      <c r="AI915" s="1022"/>
    </row>
    <row r="916" spans="35:35" x14ac:dyDescent="0.2">
      <c r="AI916" s="1022"/>
    </row>
    <row r="917" spans="35:35" x14ac:dyDescent="0.2">
      <c r="AI917" s="1022"/>
    </row>
    <row r="918" spans="35:35" x14ac:dyDescent="0.2">
      <c r="AI918" s="1022"/>
    </row>
    <row r="919" spans="35:35" x14ac:dyDescent="0.2">
      <c r="AI919" s="1022"/>
    </row>
    <row r="920" spans="35:35" x14ac:dyDescent="0.2">
      <c r="AI920" s="1022"/>
    </row>
    <row r="921" spans="35:35" x14ac:dyDescent="0.2">
      <c r="AI921" s="1022"/>
    </row>
    <row r="922" spans="35:35" x14ac:dyDescent="0.2">
      <c r="AI922" s="1022"/>
    </row>
    <row r="923" spans="35:35" x14ac:dyDescent="0.2">
      <c r="AI923" s="1022"/>
    </row>
    <row r="924" spans="35:35" x14ac:dyDescent="0.2">
      <c r="AI924" s="1022"/>
    </row>
    <row r="925" spans="35:35" x14ac:dyDescent="0.2">
      <c r="AI925" s="1022"/>
    </row>
    <row r="926" spans="35:35" x14ac:dyDescent="0.2">
      <c r="AI926" s="1022"/>
    </row>
    <row r="927" spans="35:35" x14ac:dyDescent="0.2">
      <c r="AI927" s="1022"/>
    </row>
    <row r="928" spans="35:35" x14ac:dyDescent="0.2">
      <c r="AI928" s="1022"/>
    </row>
    <row r="929" spans="35:35" x14ac:dyDescent="0.2">
      <c r="AI929" s="1022"/>
    </row>
    <row r="930" spans="35:35" x14ac:dyDescent="0.2">
      <c r="AI930" s="1022"/>
    </row>
    <row r="931" spans="35:35" x14ac:dyDescent="0.2">
      <c r="AI931" s="1022"/>
    </row>
    <row r="932" spans="35:35" x14ac:dyDescent="0.2">
      <c r="AI932" s="1022"/>
    </row>
    <row r="933" spans="35:35" x14ac:dyDescent="0.2">
      <c r="AI933" s="1022"/>
    </row>
    <row r="934" spans="35:35" x14ac:dyDescent="0.2">
      <c r="AI934" s="1022"/>
    </row>
    <row r="935" spans="35:35" x14ac:dyDescent="0.2">
      <c r="AI935" s="1022"/>
    </row>
    <row r="936" spans="35:35" x14ac:dyDescent="0.2">
      <c r="AI936" s="1022"/>
    </row>
    <row r="937" spans="35:35" x14ac:dyDescent="0.2">
      <c r="AI937" s="1022"/>
    </row>
    <row r="938" spans="35:35" x14ac:dyDescent="0.2">
      <c r="AI938" s="1022"/>
    </row>
    <row r="939" spans="35:35" x14ac:dyDescent="0.2">
      <c r="AI939" s="1022"/>
    </row>
    <row r="940" spans="35:35" x14ac:dyDescent="0.2">
      <c r="AI940" s="1022"/>
    </row>
    <row r="941" spans="35:35" x14ac:dyDescent="0.2">
      <c r="AI941" s="1022"/>
    </row>
    <row r="942" spans="35:35" x14ac:dyDescent="0.2">
      <c r="AI942" s="1022"/>
    </row>
    <row r="943" spans="35:35" x14ac:dyDescent="0.2">
      <c r="AI943" s="1022"/>
    </row>
    <row r="944" spans="35:35" x14ac:dyDescent="0.2">
      <c r="AI944" s="1022"/>
    </row>
    <row r="945" spans="35:35" x14ac:dyDescent="0.2">
      <c r="AI945" s="1022"/>
    </row>
    <row r="946" spans="35:35" x14ac:dyDescent="0.2">
      <c r="AI946" s="1022"/>
    </row>
    <row r="947" spans="35:35" x14ac:dyDescent="0.2">
      <c r="AI947" s="1022"/>
    </row>
    <row r="948" spans="35:35" x14ac:dyDescent="0.2">
      <c r="AI948" s="1022"/>
    </row>
    <row r="949" spans="35:35" x14ac:dyDescent="0.2">
      <c r="AI949" s="1022"/>
    </row>
    <row r="950" spans="35:35" x14ac:dyDescent="0.2">
      <c r="AI950" s="1022"/>
    </row>
    <row r="951" spans="35:35" x14ac:dyDescent="0.2">
      <c r="AI951" s="1022"/>
    </row>
    <row r="952" spans="35:35" x14ac:dyDescent="0.2">
      <c r="AI952" s="1022"/>
    </row>
    <row r="953" spans="35:35" x14ac:dyDescent="0.2">
      <c r="AI953" s="1022"/>
    </row>
    <row r="954" spans="35:35" x14ac:dyDescent="0.2">
      <c r="AI954" s="1022"/>
    </row>
    <row r="955" spans="35:35" x14ac:dyDescent="0.2">
      <c r="AI955" s="1022"/>
    </row>
    <row r="956" spans="35:35" x14ac:dyDescent="0.2">
      <c r="AI956" s="1022"/>
    </row>
    <row r="957" spans="35:35" x14ac:dyDescent="0.2">
      <c r="AI957" s="1022"/>
    </row>
    <row r="958" spans="35:35" x14ac:dyDescent="0.2">
      <c r="AI958" s="1022"/>
    </row>
    <row r="959" spans="35:35" x14ac:dyDescent="0.2">
      <c r="AI959" s="1022"/>
    </row>
    <row r="960" spans="35:35" x14ac:dyDescent="0.2">
      <c r="AI960" s="1022"/>
    </row>
    <row r="961" spans="35:35" x14ac:dyDescent="0.2">
      <c r="AI961" s="1022"/>
    </row>
    <row r="962" spans="35:35" x14ac:dyDescent="0.2">
      <c r="AI962" s="1022"/>
    </row>
    <row r="963" spans="35:35" x14ac:dyDescent="0.2">
      <c r="AI963" s="1022"/>
    </row>
    <row r="964" spans="35:35" x14ac:dyDescent="0.2">
      <c r="AI964" s="1022"/>
    </row>
    <row r="965" spans="35:35" x14ac:dyDescent="0.2">
      <c r="AI965" s="1022"/>
    </row>
    <row r="966" spans="35:35" x14ac:dyDescent="0.2">
      <c r="AI966" s="1022"/>
    </row>
    <row r="967" spans="35:35" x14ac:dyDescent="0.2">
      <c r="AI967" s="1022"/>
    </row>
    <row r="968" spans="35:35" x14ac:dyDescent="0.2">
      <c r="AI968" s="1022"/>
    </row>
    <row r="969" spans="35:35" x14ac:dyDescent="0.2">
      <c r="AI969" s="1022"/>
    </row>
    <row r="970" spans="35:35" x14ac:dyDescent="0.2">
      <c r="AI970" s="1022"/>
    </row>
    <row r="971" spans="35:35" x14ac:dyDescent="0.2">
      <c r="AI971" s="1022"/>
    </row>
    <row r="972" spans="35:35" x14ac:dyDescent="0.2">
      <c r="AI972" s="1022"/>
    </row>
    <row r="973" spans="35:35" x14ac:dyDescent="0.2">
      <c r="AI973" s="1022"/>
    </row>
    <row r="974" spans="35:35" x14ac:dyDescent="0.2">
      <c r="AI974" s="1022"/>
    </row>
    <row r="975" spans="35:35" x14ac:dyDescent="0.2">
      <c r="AI975" s="1022"/>
    </row>
    <row r="976" spans="35:35" x14ac:dyDescent="0.2">
      <c r="AI976" s="1022"/>
    </row>
    <row r="977" spans="35:35" x14ac:dyDescent="0.2">
      <c r="AI977" s="1022"/>
    </row>
    <row r="978" spans="35:35" x14ac:dyDescent="0.2">
      <c r="AI978" s="1022"/>
    </row>
    <row r="979" spans="35:35" x14ac:dyDescent="0.2">
      <c r="AI979" s="1022"/>
    </row>
    <row r="980" spans="35:35" x14ac:dyDescent="0.2">
      <c r="AI980" s="1022"/>
    </row>
    <row r="981" spans="35:35" x14ac:dyDescent="0.2">
      <c r="AI981" s="1022"/>
    </row>
    <row r="982" spans="35:35" x14ac:dyDescent="0.2">
      <c r="AI982" s="1022"/>
    </row>
    <row r="983" spans="35:35" x14ac:dyDescent="0.2">
      <c r="AI983" s="1022"/>
    </row>
    <row r="984" spans="35:35" x14ac:dyDescent="0.2">
      <c r="AI984" s="1022"/>
    </row>
    <row r="985" spans="35:35" x14ac:dyDescent="0.2">
      <c r="AI985" s="1022"/>
    </row>
    <row r="986" spans="35:35" x14ac:dyDescent="0.2">
      <c r="AI986" s="1022"/>
    </row>
    <row r="987" spans="35:35" x14ac:dyDescent="0.2">
      <c r="AI987" s="1022"/>
    </row>
    <row r="988" spans="35:35" x14ac:dyDescent="0.2">
      <c r="AI988" s="1022"/>
    </row>
    <row r="989" spans="35:35" x14ac:dyDescent="0.2">
      <c r="AI989" s="1022"/>
    </row>
    <row r="990" spans="35:35" x14ac:dyDescent="0.2">
      <c r="AI990" s="1022"/>
    </row>
    <row r="991" spans="35:35" x14ac:dyDescent="0.2">
      <c r="AI991" s="1022"/>
    </row>
    <row r="992" spans="35:35" x14ac:dyDescent="0.2">
      <c r="AI992" s="1022"/>
    </row>
    <row r="993" spans="35:35" x14ac:dyDescent="0.2">
      <c r="AI993" s="1022"/>
    </row>
    <row r="994" spans="35:35" x14ac:dyDescent="0.2">
      <c r="AI994" s="1022"/>
    </row>
    <row r="995" spans="35:35" x14ac:dyDescent="0.2">
      <c r="AI995" s="1022"/>
    </row>
    <row r="996" spans="35:35" x14ac:dyDescent="0.2">
      <c r="AI996" s="1022"/>
    </row>
    <row r="997" spans="35:35" x14ac:dyDescent="0.2">
      <c r="AI997" s="1022"/>
    </row>
    <row r="998" spans="35:35" x14ac:dyDescent="0.2">
      <c r="AI998" s="1022"/>
    </row>
    <row r="999" spans="35:35" x14ac:dyDescent="0.2">
      <c r="AI999" s="1022"/>
    </row>
    <row r="1000" spans="35:35" x14ac:dyDescent="0.2">
      <c r="AI1000" s="1022"/>
    </row>
    <row r="1001" spans="35:35" x14ac:dyDescent="0.2">
      <c r="AI1001" s="1022"/>
    </row>
    <row r="1002" spans="35:35" x14ac:dyDescent="0.2">
      <c r="AI1002" s="1022"/>
    </row>
    <row r="1003" spans="35:35" x14ac:dyDescent="0.2">
      <c r="AI1003" s="1022"/>
    </row>
    <row r="1004" spans="35:35" x14ac:dyDescent="0.2">
      <c r="AI1004" s="1022"/>
    </row>
  </sheetData>
  <hyperlinks>
    <hyperlink ref="AJ54" r:id="rId1" xr:uid="{9483BC98-B7CB-204D-B721-ABFCF3917F9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Parr, Jim</dc:creator>
  <cp:lastModifiedBy>Parr, Jim</cp:lastModifiedBy>
  <dcterms:created xsi:type="dcterms:W3CDTF">2021-01-06T08:33:17Z</dcterms:created>
  <dcterms:modified xsi:type="dcterms:W3CDTF">2021-05-26T21:29:02Z</dcterms:modified>
</cp:coreProperties>
</file>