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Crep/INPUT/"/>
    </mc:Choice>
  </mc:AlternateContent>
  <xr:revisionPtr revIDLastSave="0" documentId="13_ncr:1_{D13ADAEC-BD6E-F84B-BAA7-15DFBAEE80D4}" xr6:coauthVersionLast="37" xr6:coauthVersionMax="37" xr10:uidLastSave="{00000000-0000-0000-0000-000000000000}"/>
  <bookViews>
    <workbookView xWindow="1420" yWindow="460" windowWidth="25600" windowHeight="9980" activeTab="1" xr2:uid="{00000000-000D-0000-FFFF-FFFF00000000}"/>
  </bookViews>
  <sheets>
    <sheet name="Sample" sheetId="1" r:id="rId1"/>
    <sheet name="Site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2" i="1" l="1"/>
  <c r="BC12" i="1"/>
  <c r="O12" i="1"/>
  <c r="M12" i="1"/>
  <c r="BE11" i="1" l="1"/>
  <c r="BE10" i="1"/>
  <c r="BE9" i="1"/>
  <c r="BE8" i="1"/>
  <c r="BE7" i="1"/>
  <c r="BE6" i="1"/>
  <c r="BE5" i="1"/>
  <c r="BE4" i="1"/>
  <c r="BE3" i="1"/>
  <c r="BC11" i="1"/>
  <c r="BC10" i="1"/>
  <c r="BC9" i="1"/>
  <c r="BC8" i="1"/>
  <c r="BC7" i="1"/>
  <c r="BC6" i="1"/>
  <c r="BC5" i="1"/>
  <c r="BC4" i="1"/>
  <c r="BC3" i="1"/>
  <c r="M11" i="1"/>
  <c r="M10" i="1"/>
  <c r="M9" i="1"/>
  <c r="M8" i="1"/>
  <c r="M7" i="1"/>
  <c r="M6" i="1"/>
  <c r="M5" i="1"/>
  <c r="M4" i="1"/>
  <c r="M3" i="1"/>
  <c r="M2" i="1"/>
  <c r="O11" i="1"/>
  <c r="O10" i="1"/>
  <c r="O9" i="1"/>
  <c r="O8" i="1"/>
  <c r="O7" i="1"/>
  <c r="O6" i="1"/>
  <c r="O5" i="1"/>
  <c r="O4" i="1"/>
  <c r="O3" i="1"/>
  <c r="O2" i="1"/>
  <c r="BE2" i="1" l="1"/>
  <c r="BC2" i="1"/>
</calcChain>
</file>

<file path=xl/sharedStrings.xml><?xml version="1.0" encoding="utf-8"?>
<sst xmlns="http://schemas.openxmlformats.org/spreadsheetml/2006/main" count="74" uniqueCount="74">
  <si>
    <t>sample name</t>
  </si>
  <si>
    <t>latitude (deg)</t>
  </si>
  <si>
    <t>longitude (deg)</t>
  </si>
  <si>
    <t>altitude (masl)</t>
  </si>
  <si>
    <t>shielding</t>
  </si>
  <si>
    <t>density (g/cm3)</t>
  </si>
  <si>
    <t>tickness (cm)</t>
  </si>
  <si>
    <t>erosion (cm/a)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</si>
  <si>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</si>
  <si>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</si>
  <si>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</si>
  <si>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</si>
  <si>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</si>
  <si>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</si>
  <si>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</si>
  <si>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</si>
  <si>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</si>
  <si>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</si>
  <si>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</si>
  <si>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</si>
  <si>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</si>
  <si>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</si>
  <si>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</si>
  <si>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</si>
  <si>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</si>
  <si>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</si>
  <si>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</si>
  <si>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</si>
  <si>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</si>
  <si>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</si>
  <si>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</si>
  <si>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</si>
  <si>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</si>
  <si>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</si>
  <si>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</si>
  <si>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</si>
  <si>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</si>
  <si>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</si>
  <si>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</si>
  <si>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Cr_ppm_bulk</t>
  </si>
  <si>
    <t>Co_ppm_bulk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</si>
  <si>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</si>
  <si>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</si>
  <si>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</si>
  <si>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</si>
  <si>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</si>
  <si>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</si>
  <si>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</si>
  <si>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</si>
  <si>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</si>
  <si>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</si>
  <si>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Th_ppm_bulk</t>
  </si>
  <si>
    <t>± U_ppm_bulk</t>
  </si>
  <si>
    <t>± Cl_ppm_target</t>
  </si>
  <si>
    <t>± 36Cl conc (at/g)</t>
  </si>
  <si>
    <t>S_%_bulk</t>
  </si>
  <si>
    <t>Depth (cm)</t>
  </si>
  <si>
    <t>F_MA3_1</t>
  </si>
  <si>
    <t>F_MA3_2</t>
  </si>
  <si>
    <t>F_MA3_3</t>
  </si>
  <si>
    <t>F_MA3_4</t>
  </si>
  <si>
    <t>F_MA3_5</t>
  </si>
  <si>
    <t>F_MA3_6</t>
  </si>
  <si>
    <t>F_MA3_7</t>
  </si>
  <si>
    <t>F_MA3_8</t>
  </si>
  <si>
    <t>F_MA3_9</t>
  </si>
  <si>
    <t>F_MA3_10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</si>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</sst>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4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65" fontId="4" fillId="5" borderId="1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opLeftCell="O1" workbookViewId="0">
      <selection activeCell="AY2" sqref="AY2"/>
    </sheetView>
  </sheetViews>
  <sheetFormatPr baseColWidth="10" defaultRowHeight="16" x14ac:dyDescent="0.2"/>
  <cols>
    <col min="1" max="1" width="14.33203125" style="4" customWidth="1"/>
    <col min="2" max="4" width="13.83203125" style="4" customWidth="1"/>
    <col min="5" max="5" width="13.83203125" style="5" customWidth="1"/>
    <col min="6" max="6" width="13.83203125" style="6" customWidth="1"/>
    <col min="7" max="11" width="13.83203125" style="4" customWidth="1"/>
    <col min="12" max="12" width="13.83203125" style="7" customWidth="1"/>
    <col min="13" max="13" width="13.83203125" style="5" customWidth="1"/>
    <col min="14" max="14" width="13.83203125" style="6" customWidth="1"/>
    <col min="15" max="16" width="13.83203125" style="8" customWidth="1"/>
    <col min="17" max="17" width="13.83203125" style="5" customWidth="1"/>
    <col min="18" max="18" width="13.83203125" style="6" customWidth="1"/>
    <col min="19" max="21" width="13.83203125" style="5" customWidth="1"/>
    <col min="22" max="22" width="13.83203125" style="6" customWidth="1"/>
    <col min="23" max="24" width="13.83203125" style="5" customWidth="1"/>
    <col min="25" max="25" width="13.83203125" style="6" customWidth="1"/>
    <col min="26" max="26" width="13.83203125" style="5" customWidth="1"/>
    <col min="27" max="27" width="13.83203125" style="6" customWidth="1"/>
    <col min="28" max="31" width="13.83203125" style="9" customWidth="1"/>
    <col min="32" max="45" width="13.83203125" style="10" customWidth="1"/>
    <col min="46" max="48" width="13.83203125" style="18" customWidth="1"/>
    <col min="49" max="50" width="13.83203125" style="11" customWidth="1"/>
    <col min="51" max="53" width="13.83203125" style="18" customWidth="1"/>
    <col min="54" max="54" width="13.83203125" style="12" customWidth="1"/>
    <col min="55" max="55" width="13.83203125" style="18" customWidth="1"/>
    <col min="56" max="56" width="13.83203125" style="12" customWidth="1"/>
    <col min="57" max="57" width="10.83203125" style="4"/>
  </cols>
  <sheetData>
    <row r="1" spans="1:57" s="30" customFormat="1" ht="41" customHeight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1" t="s">
        <v>8</v>
      </c>
      <c r="G1" s="22" t="s">
        <v>54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45</v>
      </c>
      <c r="M1" s="23" t="s">
        <v>46</v>
      </c>
      <c r="N1" s="21" t="s">
        <v>9</v>
      </c>
      <c r="O1" s="22" t="s">
        <v>53</v>
      </c>
      <c r="P1" s="24" t="s">
        <v>11</v>
      </c>
      <c r="Q1" s="24" t="s">
        <v>12</v>
      </c>
      <c r="R1" s="21" t="s">
        <v>13</v>
      </c>
      <c r="S1" s="22" t="s">
        <v>47</v>
      </c>
      <c r="T1" s="21" t="s">
        <v>14</v>
      </c>
      <c r="U1" s="21" t="s">
        <v>15</v>
      </c>
      <c r="V1" s="21" t="s">
        <v>16</v>
      </c>
      <c r="W1" s="22" t="s">
        <v>48</v>
      </c>
      <c r="X1" s="21" t="s">
        <v>17</v>
      </c>
      <c r="Y1" s="21" t="s">
        <v>18</v>
      </c>
      <c r="Z1" s="22" t="s">
        <v>49</v>
      </c>
      <c r="AA1" s="21" t="s">
        <v>19</v>
      </c>
      <c r="AB1" s="22" t="s">
        <v>50</v>
      </c>
      <c r="AC1" s="25" t="s">
        <v>20</v>
      </c>
      <c r="AD1" s="25" t="s">
        <v>10</v>
      </c>
      <c r="AE1" s="25" t="s">
        <v>22</v>
      </c>
      <c r="AF1" s="25" t="s">
        <v>23</v>
      </c>
      <c r="AG1" s="26" t="s">
        <v>24</v>
      </c>
      <c r="AH1" s="26" t="s">
        <v>25</v>
      </c>
      <c r="AI1" s="26" t="s">
        <v>26</v>
      </c>
      <c r="AJ1" s="26" t="s">
        <v>27</v>
      </c>
      <c r="AK1" s="26" t="s">
        <v>28</v>
      </c>
      <c r="AL1" s="26" t="s">
        <v>29</v>
      </c>
      <c r="AM1" s="26" t="s">
        <v>30</v>
      </c>
      <c r="AN1" s="26" t="s">
        <v>31</v>
      </c>
      <c r="AO1" s="26" t="s">
        <v>32</v>
      </c>
      <c r="AP1" s="26" t="s">
        <v>33</v>
      </c>
      <c r="AQ1" s="26" t="s">
        <v>34</v>
      </c>
      <c r="AR1" s="26" t="s">
        <v>35</v>
      </c>
      <c r="AS1" s="26" t="s">
        <v>55</v>
      </c>
      <c r="AT1" s="26" t="s">
        <v>36</v>
      </c>
      <c r="AU1" s="27" t="s">
        <v>21</v>
      </c>
      <c r="AV1" s="27" t="s">
        <v>37</v>
      </c>
      <c r="AW1" s="27" t="s">
        <v>38</v>
      </c>
      <c r="AX1" s="28" t="s">
        <v>39</v>
      </c>
      <c r="AY1" s="28" t="s">
        <v>40</v>
      </c>
      <c r="AZ1" s="27" t="s">
        <v>41</v>
      </c>
      <c r="BA1" s="27" t="s">
        <v>42</v>
      </c>
      <c r="BB1" s="27" t="s">
        <v>43</v>
      </c>
      <c r="BC1" s="29" t="s">
        <v>51</v>
      </c>
      <c r="BD1" s="27" t="s">
        <v>44</v>
      </c>
      <c r="BE1" s="29" t="s">
        <v>52</v>
      </c>
    </row>
    <row r="2" spans="1:57" ht="18" thickBot="1" x14ac:dyDescent="0.25">
      <c r="A2" s="2" t="s">
        <v>57</v>
      </c>
      <c r="B2" s="3">
        <v>42.121783000000001</v>
      </c>
      <c r="C2" s="3">
        <v>13.4476715</v>
      </c>
      <c r="D2" s="1">
        <v>1403.6</v>
      </c>
      <c r="E2" s="4">
        <v>0</v>
      </c>
      <c r="F2" s="13">
        <v>1069460.3855034511</v>
      </c>
      <c r="G2" s="13">
        <v>34578.779456169643</v>
      </c>
      <c r="H2" s="4">
        <v>1</v>
      </c>
      <c r="I2" s="4">
        <v>2.77</v>
      </c>
      <c r="J2" s="4">
        <v>2.6</v>
      </c>
      <c r="K2" s="4">
        <v>0</v>
      </c>
      <c r="L2" s="14">
        <v>15000000</v>
      </c>
      <c r="M2" s="7">
        <f>L2*0.1</f>
        <v>1500000</v>
      </c>
      <c r="N2" s="15">
        <v>27.347736002910604</v>
      </c>
      <c r="O2" s="6">
        <f>N2*0.1</f>
        <v>2.7347736002910605</v>
      </c>
      <c r="P2" s="16">
        <v>0</v>
      </c>
      <c r="Q2" s="4">
        <v>3.0875E-2</v>
      </c>
      <c r="R2" s="17">
        <v>0</v>
      </c>
      <c r="S2" s="17">
        <v>0</v>
      </c>
      <c r="T2" s="4">
        <v>4.1250000000000002E-3</v>
      </c>
      <c r="U2" s="4">
        <v>0.38950000000000001</v>
      </c>
      <c r="V2" s="19">
        <v>53.650401398410317</v>
      </c>
      <c r="W2" s="6">
        <v>10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3.3750000000000002E-2</v>
      </c>
      <c r="AD2" s="9">
        <v>0</v>
      </c>
      <c r="AE2" s="4">
        <v>0.28749999999999998</v>
      </c>
      <c r="AF2" s="4">
        <v>43.85</v>
      </c>
      <c r="AG2" s="4">
        <v>0</v>
      </c>
      <c r="AH2" s="4">
        <v>3.0875E-2</v>
      </c>
      <c r="AI2" s="4">
        <v>0</v>
      </c>
      <c r="AJ2" s="4">
        <v>4.1250000000000002E-3</v>
      </c>
      <c r="AK2" s="4">
        <v>0.38950000000000001</v>
      </c>
      <c r="AL2" s="19">
        <v>53.650401398410317</v>
      </c>
      <c r="AM2" s="4">
        <v>0</v>
      </c>
      <c r="AN2" s="4">
        <v>0</v>
      </c>
      <c r="AO2" s="4">
        <v>0</v>
      </c>
      <c r="AP2" s="4">
        <v>3.3750000000000002E-2</v>
      </c>
      <c r="AQ2" s="4">
        <v>0.28749999999999998</v>
      </c>
      <c r="AR2" s="4">
        <v>43.85</v>
      </c>
      <c r="AS2" s="4">
        <v>1.4999999999999999E-2</v>
      </c>
      <c r="AT2" s="4">
        <v>0</v>
      </c>
      <c r="AU2" s="4">
        <v>0.91874999999999996</v>
      </c>
      <c r="AV2" s="4">
        <v>2</v>
      </c>
      <c r="AW2" s="4">
        <v>27.35</v>
      </c>
      <c r="AX2" s="4">
        <v>0</v>
      </c>
      <c r="AY2" s="4">
        <v>2.1150000000000002</v>
      </c>
      <c r="AZ2" s="4">
        <v>9.6500000000000002E-2</v>
      </c>
      <c r="BA2" s="4">
        <v>0.11075</v>
      </c>
      <c r="BB2" s="4">
        <v>3.7874999999999999E-2</v>
      </c>
      <c r="BC2" s="12">
        <f>BB2*0.05</f>
        <v>1.89375E-3</v>
      </c>
      <c r="BD2" s="4">
        <v>0.31087500000000001</v>
      </c>
      <c r="BE2" s="12">
        <f>BD2*0.08</f>
        <v>2.4870000000000003E-2</v>
      </c>
    </row>
    <row r="3" spans="1:57" ht="18" thickBot="1" x14ac:dyDescent="0.25">
      <c r="A3" s="2" t="s">
        <v>58</v>
      </c>
      <c r="B3" s="3">
        <v>42.12164817</v>
      </c>
      <c r="C3" s="3">
        <v>13.44783133</v>
      </c>
      <c r="D3" s="1">
        <v>1392.8</v>
      </c>
      <c r="E3" s="4">
        <v>0</v>
      </c>
      <c r="F3" s="13">
        <v>1205950.5535244558</v>
      </c>
      <c r="G3" s="13">
        <v>40164.583249570918</v>
      </c>
      <c r="H3" s="4">
        <v>1</v>
      </c>
      <c r="I3" s="4">
        <v>2.77</v>
      </c>
      <c r="J3" s="4">
        <v>3</v>
      </c>
      <c r="K3" s="4">
        <v>0</v>
      </c>
      <c r="L3" s="14">
        <v>15000000</v>
      </c>
      <c r="M3" s="7">
        <f t="shared" ref="M3:M11" si="0">L3*0.1</f>
        <v>1500000</v>
      </c>
      <c r="N3" s="15">
        <v>39.815601842719225</v>
      </c>
      <c r="O3" s="6">
        <f t="shared" ref="O3:O11" si="1">N3*0.1</f>
        <v>3.9815601842719226</v>
      </c>
      <c r="P3" s="16">
        <v>0</v>
      </c>
      <c r="Q3" s="4">
        <v>3.0875E-2</v>
      </c>
      <c r="R3" s="17">
        <v>0</v>
      </c>
      <c r="S3" s="17">
        <v>0</v>
      </c>
      <c r="T3" s="4">
        <v>4.1250000000000002E-3</v>
      </c>
      <c r="U3" s="4">
        <v>0.38950000000000001</v>
      </c>
      <c r="V3" s="20">
        <v>54.456202368261465</v>
      </c>
      <c r="W3" s="6">
        <v>10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3.3750000000000002E-2</v>
      </c>
      <c r="AD3" s="9">
        <v>0</v>
      </c>
      <c r="AE3" s="4">
        <v>0.28749999999999998</v>
      </c>
      <c r="AF3" s="4">
        <v>43.85</v>
      </c>
      <c r="AG3" s="4">
        <v>0</v>
      </c>
      <c r="AH3" s="4">
        <v>3.0875E-2</v>
      </c>
      <c r="AI3" s="4">
        <v>0</v>
      </c>
      <c r="AJ3" s="4">
        <v>4.1250000000000002E-3</v>
      </c>
      <c r="AK3" s="4">
        <v>0.38950000000000001</v>
      </c>
      <c r="AL3" s="20">
        <v>54.456202368261465</v>
      </c>
      <c r="AM3" s="4">
        <v>0</v>
      </c>
      <c r="AN3" s="4">
        <v>0</v>
      </c>
      <c r="AO3" s="4">
        <v>0</v>
      </c>
      <c r="AP3" s="4">
        <v>3.3750000000000002E-2</v>
      </c>
      <c r="AQ3" s="4">
        <v>0.28749999999999998</v>
      </c>
      <c r="AR3" s="4">
        <v>43.85</v>
      </c>
      <c r="AS3" s="4">
        <v>1.4999999999999999E-2</v>
      </c>
      <c r="AT3" s="4">
        <v>0</v>
      </c>
      <c r="AU3" s="4">
        <v>0.91874999999999996</v>
      </c>
      <c r="AV3" s="4">
        <v>2</v>
      </c>
      <c r="AW3" s="4">
        <v>39.82</v>
      </c>
      <c r="AX3" s="4">
        <v>0</v>
      </c>
      <c r="AY3" s="4">
        <v>2.1150000000000002</v>
      </c>
      <c r="AZ3" s="4">
        <v>9.6500000000000002E-2</v>
      </c>
      <c r="BA3" s="4">
        <v>0.11075</v>
      </c>
      <c r="BB3" s="4">
        <v>3.7874999999999999E-2</v>
      </c>
      <c r="BC3" s="12">
        <f t="shared" ref="BC3:BC11" si="2">BB3*0.05</f>
        <v>1.89375E-3</v>
      </c>
      <c r="BD3" s="4">
        <v>0.31087500000000001</v>
      </c>
      <c r="BE3" s="12">
        <f t="shared" ref="BE3:BE11" si="3">BD3*0.08</f>
        <v>2.4870000000000003E-2</v>
      </c>
    </row>
    <row r="4" spans="1:57" ht="18" thickBot="1" x14ac:dyDescent="0.25">
      <c r="A4" s="2" t="s">
        <v>59</v>
      </c>
      <c r="B4" s="3">
        <v>42.121465829999998</v>
      </c>
      <c r="C4" s="3">
        <v>13.4477533</v>
      </c>
      <c r="D4" s="1">
        <v>1371.1</v>
      </c>
      <c r="E4" s="4">
        <v>0</v>
      </c>
      <c r="F4" s="13">
        <v>1026792.2162563518</v>
      </c>
      <c r="G4" s="13">
        <v>35471.904138203805</v>
      </c>
      <c r="H4" s="4">
        <v>1</v>
      </c>
      <c r="I4" s="4">
        <v>2.77</v>
      </c>
      <c r="J4" s="4">
        <v>2.5</v>
      </c>
      <c r="K4" s="4">
        <v>0</v>
      </c>
      <c r="L4" s="14">
        <v>15000000</v>
      </c>
      <c r="M4" s="7">
        <f t="shared" si="0"/>
        <v>1500000</v>
      </c>
      <c r="N4" s="15">
        <v>27.019540298283928</v>
      </c>
      <c r="O4" s="6">
        <f t="shared" si="1"/>
        <v>2.7019540298283928</v>
      </c>
      <c r="P4" s="16">
        <v>0</v>
      </c>
      <c r="Q4" s="4">
        <v>3.0875E-2</v>
      </c>
      <c r="R4" s="17">
        <v>0</v>
      </c>
      <c r="S4" s="17">
        <v>0</v>
      </c>
      <c r="T4" s="4">
        <v>4.1250000000000002E-3</v>
      </c>
      <c r="U4" s="4">
        <v>0.38950000000000001</v>
      </c>
      <c r="V4" s="20">
        <v>55.217432770817105</v>
      </c>
      <c r="W4" s="6">
        <v>10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3.3750000000000002E-2</v>
      </c>
      <c r="AD4" s="9">
        <v>0</v>
      </c>
      <c r="AE4" s="4">
        <v>0.28749999999999998</v>
      </c>
      <c r="AF4" s="4">
        <v>43.85</v>
      </c>
      <c r="AG4" s="4">
        <v>0</v>
      </c>
      <c r="AH4" s="4">
        <v>3.0875E-2</v>
      </c>
      <c r="AI4" s="4">
        <v>0</v>
      </c>
      <c r="AJ4" s="4">
        <v>4.1250000000000002E-3</v>
      </c>
      <c r="AK4" s="4">
        <v>0.38950000000000001</v>
      </c>
      <c r="AL4" s="20">
        <v>55.217432770817105</v>
      </c>
      <c r="AM4" s="4">
        <v>0</v>
      </c>
      <c r="AN4" s="4">
        <v>0</v>
      </c>
      <c r="AO4" s="4">
        <v>0</v>
      </c>
      <c r="AP4" s="4">
        <v>3.3750000000000002E-2</v>
      </c>
      <c r="AQ4" s="4">
        <v>0.28749999999999998</v>
      </c>
      <c r="AR4" s="4">
        <v>43.85</v>
      </c>
      <c r="AS4" s="4">
        <v>1.4999999999999999E-2</v>
      </c>
      <c r="AT4" s="4">
        <v>0</v>
      </c>
      <c r="AU4" s="4">
        <v>0.91874999999999996</v>
      </c>
      <c r="AV4" s="4">
        <v>2</v>
      </c>
      <c r="AW4" s="4">
        <v>27.02</v>
      </c>
      <c r="AX4" s="4">
        <v>0</v>
      </c>
      <c r="AY4" s="4">
        <v>2.1150000000000002</v>
      </c>
      <c r="AZ4" s="4">
        <v>9.6500000000000002E-2</v>
      </c>
      <c r="BA4" s="4">
        <v>0.11075</v>
      </c>
      <c r="BB4" s="4">
        <v>3.7874999999999999E-2</v>
      </c>
      <c r="BC4" s="12">
        <f t="shared" si="2"/>
        <v>1.89375E-3</v>
      </c>
      <c r="BD4" s="4">
        <v>0.31087500000000001</v>
      </c>
      <c r="BE4" s="12">
        <f t="shared" si="3"/>
        <v>2.4870000000000003E-2</v>
      </c>
    </row>
    <row r="5" spans="1:57" ht="17" thickBot="1" x14ac:dyDescent="0.25">
      <c r="A5" s="3" t="s">
        <v>60</v>
      </c>
      <c r="B5" s="3">
        <v>42.121215999999997</v>
      </c>
      <c r="C5" s="3">
        <v>13.447373300000001</v>
      </c>
      <c r="D5" s="1">
        <v>1350.2</v>
      </c>
      <c r="E5" s="4">
        <v>0</v>
      </c>
      <c r="F5" s="13">
        <v>1325477.0935369916</v>
      </c>
      <c r="G5" s="13">
        <v>43770.797889939335</v>
      </c>
      <c r="H5" s="4">
        <v>1</v>
      </c>
      <c r="I5" s="4">
        <v>2.77</v>
      </c>
      <c r="J5" s="4">
        <v>1.7</v>
      </c>
      <c r="K5" s="4">
        <v>0</v>
      </c>
      <c r="L5" s="14">
        <v>15000000</v>
      </c>
      <c r="M5" s="7">
        <f t="shared" si="0"/>
        <v>1500000</v>
      </c>
      <c r="N5" s="15">
        <v>102.78468117058644</v>
      </c>
      <c r="O5" s="6">
        <f t="shared" si="1"/>
        <v>10.278468117058644</v>
      </c>
      <c r="P5" s="16">
        <v>0</v>
      </c>
      <c r="Q5" s="4">
        <v>3.0875E-2</v>
      </c>
      <c r="R5" s="17">
        <v>0</v>
      </c>
      <c r="S5" s="17">
        <v>0</v>
      </c>
      <c r="T5" s="4">
        <v>4.1250000000000002E-3</v>
      </c>
      <c r="U5" s="4">
        <v>0.38950000000000001</v>
      </c>
      <c r="V5" s="20">
        <v>33.300580511561606</v>
      </c>
      <c r="W5" s="6">
        <v>10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3.3750000000000002E-2</v>
      </c>
      <c r="AD5" s="9">
        <v>0</v>
      </c>
      <c r="AE5" s="4">
        <v>0.28749999999999998</v>
      </c>
      <c r="AF5" s="4">
        <v>43.85</v>
      </c>
      <c r="AG5" s="4">
        <v>0</v>
      </c>
      <c r="AH5" s="4">
        <v>3.0875E-2</v>
      </c>
      <c r="AI5" s="4">
        <v>0</v>
      </c>
      <c r="AJ5" s="4">
        <v>4.1250000000000002E-3</v>
      </c>
      <c r="AK5" s="4">
        <v>0.38950000000000001</v>
      </c>
      <c r="AL5" s="20">
        <v>33.300580511561606</v>
      </c>
      <c r="AM5" s="4">
        <v>0</v>
      </c>
      <c r="AN5" s="4">
        <v>0</v>
      </c>
      <c r="AO5" s="4">
        <v>0</v>
      </c>
      <c r="AP5" s="4">
        <v>3.3750000000000002E-2</v>
      </c>
      <c r="AQ5" s="4">
        <v>0.28749999999999998</v>
      </c>
      <c r="AR5" s="4">
        <v>43.85</v>
      </c>
      <c r="AS5" s="4">
        <v>1.4999999999999999E-2</v>
      </c>
      <c r="AT5" s="4">
        <v>0</v>
      </c>
      <c r="AU5" s="4">
        <v>0.91874999999999996</v>
      </c>
      <c r="AV5" s="4">
        <v>2</v>
      </c>
      <c r="AW5" s="4">
        <v>102.78</v>
      </c>
      <c r="AX5" s="4">
        <v>0</v>
      </c>
      <c r="AY5" s="4">
        <v>2.1150000000000002</v>
      </c>
      <c r="AZ5" s="4">
        <v>9.6500000000000002E-2</v>
      </c>
      <c r="BA5" s="4">
        <v>0.11075</v>
      </c>
      <c r="BB5" s="4">
        <v>3.7874999999999999E-2</v>
      </c>
      <c r="BC5" s="12">
        <f t="shared" si="2"/>
        <v>1.89375E-3</v>
      </c>
      <c r="BD5" s="4">
        <v>0.31087500000000001</v>
      </c>
      <c r="BE5" s="12">
        <f t="shared" si="3"/>
        <v>2.4870000000000003E-2</v>
      </c>
    </row>
    <row r="6" spans="1:57" ht="17" thickBot="1" x14ac:dyDescent="0.25">
      <c r="A6" s="3" t="s">
        <v>61</v>
      </c>
      <c r="B6" s="3">
        <v>42.120973829999997</v>
      </c>
      <c r="C6" s="3">
        <v>13.44723583</v>
      </c>
      <c r="D6" s="1">
        <v>1324</v>
      </c>
      <c r="E6" s="4">
        <v>0</v>
      </c>
      <c r="F6" s="13">
        <v>1430974.2864449746</v>
      </c>
      <c r="G6" s="13">
        <v>48247.102413074717</v>
      </c>
      <c r="H6" s="4">
        <v>1</v>
      </c>
      <c r="I6" s="4">
        <v>2.77</v>
      </c>
      <c r="J6" s="4">
        <v>3</v>
      </c>
      <c r="K6" s="4">
        <v>0</v>
      </c>
      <c r="L6" s="14">
        <v>15000000</v>
      </c>
      <c r="M6" s="7">
        <f t="shared" si="0"/>
        <v>1500000</v>
      </c>
      <c r="N6" s="15">
        <v>33.133568409361374</v>
      </c>
      <c r="O6" s="6">
        <f t="shared" si="1"/>
        <v>3.3133568409361374</v>
      </c>
      <c r="P6" s="16">
        <v>0</v>
      </c>
      <c r="Q6" s="4">
        <v>3.0875E-2</v>
      </c>
      <c r="R6" s="17">
        <v>0</v>
      </c>
      <c r="S6" s="17">
        <v>0</v>
      </c>
      <c r="T6" s="4">
        <v>4.1250000000000002E-3</v>
      </c>
      <c r="U6" s="4">
        <v>0.38950000000000001</v>
      </c>
      <c r="V6" s="20">
        <v>55.454991692588322</v>
      </c>
      <c r="W6" s="6">
        <v>10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3.3750000000000002E-2</v>
      </c>
      <c r="AD6" s="9">
        <v>0</v>
      </c>
      <c r="AE6" s="4">
        <v>0.28749999999999998</v>
      </c>
      <c r="AF6" s="4">
        <v>43.85</v>
      </c>
      <c r="AG6" s="4">
        <v>0</v>
      </c>
      <c r="AH6" s="4">
        <v>3.0875E-2</v>
      </c>
      <c r="AI6" s="4">
        <v>0</v>
      </c>
      <c r="AJ6" s="4">
        <v>4.1250000000000002E-3</v>
      </c>
      <c r="AK6" s="4">
        <v>0.38950000000000001</v>
      </c>
      <c r="AL6" s="20">
        <v>55.454991692588322</v>
      </c>
      <c r="AM6" s="4">
        <v>0</v>
      </c>
      <c r="AN6" s="4">
        <v>0</v>
      </c>
      <c r="AO6" s="4">
        <v>0</v>
      </c>
      <c r="AP6" s="4">
        <v>3.3750000000000002E-2</v>
      </c>
      <c r="AQ6" s="4">
        <v>0.28749999999999998</v>
      </c>
      <c r="AR6" s="4">
        <v>43.85</v>
      </c>
      <c r="AS6" s="4">
        <v>1.4999999999999999E-2</v>
      </c>
      <c r="AT6" s="4">
        <v>0</v>
      </c>
      <c r="AU6" s="4">
        <v>0.91874999999999996</v>
      </c>
      <c r="AV6" s="4">
        <v>2</v>
      </c>
      <c r="AW6" s="4">
        <v>33.130000000000003</v>
      </c>
      <c r="AX6" s="4">
        <v>0</v>
      </c>
      <c r="AY6" s="4">
        <v>2.1150000000000002</v>
      </c>
      <c r="AZ6" s="4">
        <v>9.6500000000000002E-2</v>
      </c>
      <c r="BA6" s="4">
        <v>0.11075</v>
      </c>
      <c r="BB6" s="4">
        <v>3.7874999999999999E-2</v>
      </c>
      <c r="BC6" s="12">
        <f t="shared" si="2"/>
        <v>1.89375E-3</v>
      </c>
      <c r="BD6" s="4">
        <v>0.31087500000000001</v>
      </c>
      <c r="BE6" s="12">
        <f t="shared" si="3"/>
        <v>2.4870000000000003E-2</v>
      </c>
    </row>
    <row r="7" spans="1:57" ht="17" thickBot="1" x14ac:dyDescent="0.25">
      <c r="A7" s="3" t="s">
        <v>62</v>
      </c>
      <c r="B7" s="3">
        <v>42.120764999999999</v>
      </c>
      <c r="C7" s="3">
        <v>13.44706983</v>
      </c>
      <c r="D7" s="1">
        <v>1313.9</v>
      </c>
      <c r="E7" s="4">
        <v>0</v>
      </c>
      <c r="F7" s="13">
        <v>855271.23645276832</v>
      </c>
      <c r="G7" s="13">
        <v>27990.969798056703</v>
      </c>
      <c r="H7" s="4">
        <v>1</v>
      </c>
      <c r="I7" s="4">
        <v>2.77</v>
      </c>
      <c r="J7" s="4">
        <v>3</v>
      </c>
      <c r="K7" s="4">
        <v>0</v>
      </c>
      <c r="L7" s="14">
        <v>15000000</v>
      </c>
      <c r="M7" s="7">
        <f t="shared" si="0"/>
        <v>1500000</v>
      </c>
      <c r="N7" s="15">
        <v>29.303798838357373</v>
      </c>
      <c r="O7" s="6">
        <f t="shared" si="1"/>
        <v>2.9303798838357373</v>
      </c>
      <c r="P7" s="16">
        <v>0</v>
      </c>
      <c r="Q7" s="4">
        <v>3.0875E-2</v>
      </c>
      <c r="R7" s="17">
        <v>0</v>
      </c>
      <c r="S7" s="17">
        <v>0</v>
      </c>
      <c r="T7" s="4">
        <v>4.1250000000000002E-3</v>
      </c>
      <c r="U7" s="4">
        <v>0.38950000000000001</v>
      </c>
      <c r="V7" s="20">
        <v>54.498371619219689</v>
      </c>
      <c r="W7" s="6">
        <v>10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3.3750000000000002E-2</v>
      </c>
      <c r="AD7" s="9">
        <v>0</v>
      </c>
      <c r="AE7" s="4">
        <v>0.28749999999999998</v>
      </c>
      <c r="AF7" s="4">
        <v>43.85</v>
      </c>
      <c r="AG7" s="4">
        <v>0</v>
      </c>
      <c r="AH7" s="4">
        <v>3.0875E-2</v>
      </c>
      <c r="AI7" s="4">
        <v>0</v>
      </c>
      <c r="AJ7" s="4">
        <v>4.1250000000000002E-3</v>
      </c>
      <c r="AK7" s="4">
        <v>0.38950000000000001</v>
      </c>
      <c r="AL7" s="20">
        <v>54.498371619219689</v>
      </c>
      <c r="AM7" s="4">
        <v>0</v>
      </c>
      <c r="AN7" s="4">
        <v>0</v>
      </c>
      <c r="AO7" s="4">
        <v>0</v>
      </c>
      <c r="AP7" s="4">
        <v>3.3750000000000002E-2</v>
      </c>
      <c r="AQ7" s="4">
        <v>0.28749999999999998</v>
      </c>
      <c r="AR7" s="4">
        <v>43.85</v>
      </c>
      <c r="AS7" s="4">
        <v>1.4999999999999999E-2</v>
      </c>
      <c r="AT7" s="4">
        <v>0</v>
      </c>
      <c r="AU7" s="4">
        <v>0.91874999999999996</v>
      </c>
      <c r="AV7" s="4">
        <v>2</v>
      </c>
      <c r="AW7" s="4">
        <v>29.3</v>
      </c>
      <c r="AX7" s="4">
        <v>0</v>
      </c>
      <c r="AY7" s="4">
        <v>2.1150000000000002</v>
      </c>
      <c r="AZ7" s="4">
        <v>9.6500000000000002E-2</v>
      </c>
      <c r="BA7" s="4">
        <v>0.11075</v>
      </c>
      <c r="BB7" s="4">
        <v>3.7874999999999999E-2</v>
      </c>
      <c r="BC7" s="12">
        <f t="shared" si="2"/>
        <v>1.89375E-3</v>
      </c>
      <c r="BD7" s="4">
        <v>0.31087500000000001</v>
      </c>
      <c r="BE7" s="12">
        <f t="shared" si="3"/>
        <v>2.4870000000000003E-2</v>
      </c>
    </row>
    <row r="8" spans="1:57" ht="17" thickBot="1" x14ac:dyDescent="0.25">
      <c r="A8" s="3" t="s">
        <v>63</v>
      </c>
      <c r="B8" s="3">
        <v>42.120481329999997</v>
      </c>
      <c r="C8" s="3">
        <v>13.447243</v>
      </c>
      <c r="D8" s="1">
        <v>1296.7</v>
      </c>
      <c r="E8" s="4">
        <v>0</v>
      </c>
      <c r="F8" s="13">
        <v>1110979.3478032665</v>
      </c>
      <c r="G8" s="13">
        <v>38104.956886863692</v>
      </c>
      <c r="H8" s="4">
        <v>1</v>
      </c>
      <c r="I8" s="4">
        <v>2.77</v>
      </c>
      <c r="J8" s="4">
        <v>3.5</v>
      </c>
      <c r="K8" s="4">
        <v>0</v>
      </c>
      <c r="L8" s="14">
        <v>15000000</v>
      </c>
      <c r="M8" s="7">
        <f t="shared" si="0"/>
        <v>1500000</v>
      </c>
      <c r="N8" s="15">
        <v>16.609038607384811</v>
      </c>
      <c r="O8" s="6">
        <f t="shared" si="1"/>
        <v>1.6609038607384812</v>
      </c>
      <c r="P8" s="16">
        <v>0</v>
      </c>
      <c r="Q8" s="4">
        <v>3.0875E-2</v>
      </c>
      <c r="R8" s="17">
        <v>0</v>
      </c>
      <c r="S8" s="17">
        <v>0</v>
      </c>
      <c r="T8" s="4">
        <v>4.1250000000000002E-3</v>
      </c>
      <c r="U8" s="4">
        <v>0.38950000000000001</v>
      </c>
      <c r="V8" s="20">
        <v>55.834653639345412</v>
      </c>
      <c r="W8" s="6">
        <v>10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3.3750000000000002E-2</v>
      </c>
      <c r="AD8" s="9">
        <v>0</v>
      </c>
      <c r="AE8" s="4">
        <v>0.28749999999999998</v>
      </c>
      <c r="AF8" s="4">
        <v>43.85</v>
      </c>
      <c r="AG8" s="4">
        <v>0</v>
      </c>
      <c r="AH8" s="4">
        <v>3.0875E-2</v>
      </c>
      <c r="AI8" s="4">
        <v>0</v>
      </c>
      <c r="AJ8" s="4">
        <v>4.1250000000000002E-3</v>
      </c>
      <c r="AK8" s="4">
        <v>0.38950000000000001</v>
      </c>
      <c r="AL8" s="20">
        <v>55.834653639345412</v>
      </c>
      <c r="AM8" s="4">
        <v>0</v>
      </c>
      <c r="AN8" s="4">
        <v>0</v>
      </c>
      <c r="AO8" s="4">
        <v>0</v>
      </c>
      <c r="AP8" s="4">
        <v>3.3750000000000002E-2</v>
      </c>
      <c r="AQ8" s="4">
        <v>0.28749999999999998</v>
      </c>
      <c r="AR8" s="4">
        <v>43.85</v>
      </c>
      <c r="AS8" s="4">
        <v>1.4999999999999999E-2</v>
      </c>
      <c r="AT8" s="4">
        <v>0</v>
      </c>
      <c r="AU8" s="4">
        <v>0.91874999999999996</v>
      </c>
      <c r="AV8" s="4">
        <v>2</v>
      </c>
      <c r="AW8" s="4">
        <v>16.61</v>
      </c>
      <c r="AX8" s="4">
        <v>0</v>
      </c>
      <c r="AY8" s="4">
        <v>2.1150000000000002</v>
      </c>
      <c r="AZ8" s="4">
        <v>9.6500000000000002E-2</v>
      </c>
      <c r="BA8" s="4">
        <v>0.11075</v>
      </c>
      <c r="BB8" s="4">
        <v>3.7874999999999999E-2</v>
      </c>
      <c r="BC8" s="12">
        <f t="shared" si="2"/>
        <v>1.89375E-3</v>
      </c>
      <c r="BD8" s="4">
        <v>0.31087500000000001</v>
      </c>
      <c r="BE8" s="12">
        <f t="shared" si="3"/>
        <v>2.4870000000000003E-2</v>
      </c>
    </row>
    <row r="9" spans="1:57" ht="17" thickBot="1" x14ac:dyDescent="0.25">
      <c r="A9" s="3" t="s">
        <v>64</v>
      </c>
      <c r="B9" s="3">
        <v>42.120266829999998</v>
      </c>
      <c r="C9" s="3">
        <v>13.447049829999999</v>
      </c>
      <c r="D9" s="1">
        <v>1280.9000000000001</v>
      </c>
      <c r="E9" s="4">
        <v>0</v>
      </c>
      <c r="F9" s="13">
        <v>1735674.6444435632</v>
      </c>
      <c r="G9" s="13">
        <v>55791.310828220521</v>
      </c>
      <c r="H9" s="4">
        <v>1</v>
      </c>
      <c r="I9" s="4">
        <v>2.77</v>
      </c>
      <c r="J9" s="4">
        <v>2.5</v>
      </c>
      <c r="K9" s="4">
        <v>0</v>
      </c>
      <c r="L9" s="14">
        <v>15000000</v>
      </c>
      <c r="M9" s="7">
        <f t="shared" si="0"/>
        <v>1500000</v>
      </c>
      <c r="N9" s="15">
        <v>7.2603794329003106</v>
      </c>
      <c r="O9" s="6">
        <f t="shared" si="1"/>
        <v>0.72603794329003113</v>
      </c>
      <c r="P9" s="16">
        <v>0</v>
      </c>
      <c r="Q9" s="4">
        <v>3.0875E-2</v>
      </c>
      <c r="R9" s="17">
        <v>0</v>
      </c>
      <c r="S9" s="17">
        <v>0</v>
      </c>
      <c r="T9" s="4">
        <v>4.1250000000000002E-3</v>
      </c>
      <c r="U9" s="4">
        <v>0.38950000000000001</v>
      </c>
      <c r="V9" s="20">
        <v>52.553933119902119</v>
      </c>
      <c r="W9" s="6">
        <v>10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3.3750000000000002E-2</v>
      </c>
      <c r="AD9" s="9">
        <v>0</v>
      </c>
      <c r="AE9" s="4">
        <v>0.28749999999999998</v>
      </c>
      <c r="AF9" s="4">
        <v>43.85</v>
      </c>
      <c r="AG9" s="4">
        <v>0</v>
      </c>
      <c r="AH9" s="4">
        <v>3.0875E-2</v>
      </c>
      <c r="AI9" s="4">
        <v>0</v>
      </c>
      <c r="AJ9" s="4">
        <v>4.1250000000000002E-3</v>
      </c>
      <c r="AK9" s="4">
        <v>0.38950000000000001</v>
      </c>
      <c r="AL9" s="20">
        <v>52.553933119902119</v>
      </c>
      <c r="AM9" s="4">
        <v>0</v>
      </c>
      <c r="AN9" s="4">
        <v>0</v>
      </c>
      <c r="AO9" s="4">
        <v>0</v>
      </c>
      <c r="AP9" s="4">
        <v>3.3750000000000002E-2</v>
      </c>
      <c r="AQ9" s="4">
        <v>0.28749999999999998</v>
      </c>
      <c r="AR9" s="4">
        <v>43.85</v>
      </c>
      <c r="AS9" s="4">
        <v>1.4999999999999999E-2</v>
      </c>
      <c r="AT9" s="4">
        <v>0</v>
      </c>
      <c r="AU9" s="4">
        <v>0.91874999999999996</v>
      </c>
      <c r="AV9" s="4">
        <v>2</v>
      </c>
      <c r="AW9" s="4">
        <v>7.26</v>
      </c>
      <c r="AX9" s="4">
        <v>0</v>
      </c>
      <c r="AY9" s="4">
        <v>2.1150000000000002</v>
      </c>
      <c r="AZ9" s="4">
        <v>9.6500000000000002E-2</v>
      </c>
      <c r="BA9" s="4">
        <v>0.11075</v>
      </c>
      <c r="BB9" s="4">
        <v>3.7874999999999999E-2</v>
      </c>
      <c r="BC9" s="12">
        <f t="shared" si="2"/>
        <v>1.89375E-3</v>
      </c>
      <c r="BD9" s="4">
        <v>0.31087500000000001</v>
      </c>
      <c r="BE9" s="12">
        <f t="shared" si="3"/>
        <v>2.4870000000000003E-2</v>
      </c>
    </row>
    <row r="10" spans="1:57" ht="17" thickBot="1" x14ac:dyDescent="0.25">
      <c r="A10" s="3" t="s">
        <v>65</v>
      </c>
      <c r="B10" s="3">
        <v>42.120550000000001</v>
      </c>
      <c r="C10" s="3">
        <v>13.447527170000001</v>
      </c>
      <c r="D10" s="1">
        <v>1286.8</v>
      </c>
      <c r="E10" s="4">
        <v>0</v>
      </c>
      <c r="F10" s="13">
        <v>946211.62862738955</v>
      </c>
      <c r="G10" s="13">
        <v>31476.658801518013</v>
      </c>
      <c r="H10" s="4">
        <v>1</v>
      </c>
      <c r="I10" s="4">
        <v>2.77</v>
      </c>
      <c r="J10" s="4">
        <v>2.8</v>
      </c>
      <c r="K10" s="4">
        <v>0</v>
      </c>
      <c r="L10" s="14">
        <v>15000000</v>
      </c>
      <c r="M10" s="7">
        <f t="shared" si="0"/>
        <v>1500000</v>
      </c>
      <c r="N10" s="15">
        <v>4.6395206538334914</v>
      </c>
      <c r="O10" s="6">
        <f t="shared" si="1"/>
        <v>0.46395206538334915</v>
      </c>
      <c r="P10" s="16">
        <v>0</v>
      </c>
      <c r="Q10" s="4">
        <v>3.0875E-2</v>
      </c>
      <c r="R10" s="17">
        <v>0</v>
      </c>
      <c r="S10" s="17">
        <v>0</v>
      </c>
      <c r="T10" s="4">
        <v>4.1250000000000002E-3</v>
      </c>
      <c r="U10" s="4">
        <v>0.38950000000000001</v>
      </c>
      <c r="V10" s="20">
        <v>52.394997208193281</v>
      </c>
      <c r="W10" s="6">
        <v>10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3.3750000000000002E-2</v>
      </c>
      <c r="AD10" s="9">
        <v>0</v>
      </c>
      <c r="AE10" s="4">
        <v>0.28749999999999998</v>
      </c>
      <c r="AF10" s="4">
        <v>43.85</v>
      </c>
      <c r="AG10" s="4">
        <v>0</v>
      </c>
      <c r="AH10" s="4">
        <v>3.0875E-2</v>
      </c>
      <c r="AI10" s="4">
        <v>0</v>
      </c>
      <c r="AJ10" s="4">
        <v>4.1250000000000002E-3</v>
      </c>
      <c r="AK10" s="4">
        <v>0.38950000000000001</v>
      </c>
      <c r="AL10" s="20">
        <v>52.394997208193281</v>
      </c>
      <c r="AM10" s="4">
        <v>0</v>
      </c>
      <c r="AN10" s="4">
        <v>0</v>
      </c>
      <c r="AO10" s="4">
        <v>0</v>
      </c>
      <c r="AP10" s="4">
        <v>3.3750000000000002E-2</v>
      </c>
      <c r="AQ10" s="4">
        <v>0.28749999999999998</v>
      </c>
      <c r="AR10" s="4">
        <v>43.85</v>
      </c>
      <c r="AS10" s="4">
        <v>1.4999999999999999E-2</v>
      </c>
      <c r="AT10" s="4">
        <v>0</v>
      </c>
      <c r="AU10" s="4">
        <v>0.91874999999999996</v>
      </c>
      <c r="AV10" s="4">
        <v>2</v>
      </c>
      <c r="AW10" s="4">
        <v>4.6399999999999997</v>
      </c>
      <c r="AX10" s="4">
        <v>0</v>
      </c>
      <c r="AY10" s="4">
        <v>2.1150000000000002</v>
      </c>
      <c r="AZ10" s="4">
        <v>9.6500000000000002E-2</v>
      </c>
      <c r="BA10" s="4">
        <v>0.11075</v>
      </c>
      <c r="BB10" s="4">
        <v>3.7874999999999999E-2</v>
      </c>
      <c r="BC10" s="12">
        <f t="shared" si="2"/>
        <v>1.89375E-3</v>
      </c>
      <c r="BD10" s="4">
        <v>0.31087500000000001</v>
      </c>
      <c r="BE10" s="12">
        <f t="shared" si="3"/>
        <v>2.4870000000000003E-2</v>
      </c>
    </row>
    <row r="11" spans="1:57" ht="17" thickBot="1" x14ac:dyDescent="0.25">
      <c r="A11" s="3" t="s">
        <v>66</v>
      </c>
      <c r="B11" s="3">
        <v>42.119845669999997</v>
      </c>
      <c r="C11" s="3">
        <v>13.448660329999999</v>
      </c>
      <c r="D11" s="1">
        <v>1281.5</v>
      </c>
      <c r="E11" s="4">
        <v>0</v>
      </c>
      <c r="F11" s="13">
        <v>1206445.5327745243</v>
      </c>
      <c r="G11" s="13">
        <v>39002.447802817966</v>
      </c>
      <c r="H11" s="4">
        <v>1</v>
      </c>
      <c r="I11" s="4">
        <v>2.77</v>
      </c>
      <c r="J11" s="4">
        <v>2</v>
      </c>
      <c r="K11" s="4">
        <v>0</v>
      </c>
      <c r="L11" s="14">
        <v>15000000</v>
      </c>
      <c r="M11" s="7">
        <f t="shared" si="0"/>
        <v>1500000</v>
      </c>
      <c r="N11" s="15">
        <v>43.085068527084701</v>
      </c>
      <c r="O11" s="6">
        <f t="shared" si="1"/>
        <v>4.3085068527084704</v>
      </c>
      <c r="P11" s="16">
        <v>0</v>
      </c>
      <c r="Q11" s="4">
        <v>3.0875E-2</v>
      </c>
      <c r="R11" s="17">
        <v>0</v>
      </c>
      <c r="S11" s="17">
        <v>0</v>
      </c>
      <c r="T11" s="4">
        <v>4.1250000000000002E-3</v>
      </c>
      <c r="U11" s="4">
        <v>0.38950000000000001</v>
      </c>
      <c r="V11" s="20">
        <v>53.675063215567882</v>
      </c>
      <c r="W11" s="6">
        <v>10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3.3750000000000002E-2</v>
      </c>
      <c r="AD11" s="9">
        <v>0</v>
      </c>
      <c r="AE11" s="4">
        <v>0.28749999999999998</v>
      </c>
      <c r="AF11" s="4">
        <v>43.85</v>
      </c>
      <c r="AG11" s="4">
        <v>0</v>
      </c>
      <c r="AH11" s="4">
        <v>3.0875E-2</v>
      </c>
      <c r="AI11" s="4">
        <v>0</v>
      </c>
      <c r="AJ11" s="4">
        <v>4.1250000000000002E-3</v>
      </c>
      <c r="AK11" s="4">
        <v>0.38950000000000001</v>
      </c>
      <c r="AL11" s="20">
        <v>53.675063215567882</v>
      </c>
      <c r="AM11" s="4">
        <v>0</v>
      </c>
      <c r="AN11" s="4">
        <v>0</v>
      </c>
      <c r="AO11" s="4">
        <v>0</v>
      </c>
      <c r="AP11" s="4">
        <v>3.3750000000000002E-2</v>
      </c>
      <c r="AQ11" s="4">
        <v>0.28749999999999998</v>
      </c>
      <c r="AR11" s="4">
        <v>43.85</v>
      </c>
      <c r="AS11" s="4">
        <v>1.4999999999999999E-2</v>
      </c>
      <c r="AT11" s="4">
        <v>0</v>
      </c>
      <c r="AU11" s="4">
        <v>0.91874999999999996</v>
      </c>
      <c r="AV11" s="4">
        <v>2</v>
      </c>
      <c r="AW11" s="4">
        <v>43.09</v>
      </c>
      <c r="AX11" s="4">
        <v>0</v>
      </c>
      <c r="AY11" s="4">
        <v>2.1150000000000002</v>
      </c>
      <c r="AZ11" s="4">
        <v>9.6500000000000002E-2</v>
      </c>
      <c r="BA11" s="4">
        <v>0.11075</v>
      </c>
      <c r="BB11" s="4">
        <v>3.7874999999999999E-2</v>
      </c>
      <c r="BC11" s="12">
        <f t="shared" si="2"/>
        <v>1.89375E-3</v>
      </c>
      <c r="BD11" s="4">
        <v>0.31087500000000001</v>
      </c>
      <c r="BE11" s="12">
        <f t="shared" si="3"/>
        <v>2.4870000000000003E-2</v>
      </c>
    </row>
    <row r="12" spans="1:57" ht="17" thickBot="1" x14ac:dyDescent="0.25">
      <c r="A12" s="3" t="s">
        <v>73</v>
      </c>
      <c r="B12" s="3">
        <v>42.119845669999997</v>
      </c>
      <c r="C12" s="3">
        <v>13.448660329999999</v>
      </c>
      <c r="D12" s="1">
        <v>1275</v>
      </c>
      <c r="E12" s="4">
        <v>0</v>
      </c>
      <c r="F12" s="13">
        <v>1206445.5327745243</v>
      </c>
      <c r="G12" s="13">
        <v>39002.447802817966</v>
      </c>
      <c r="H12" s="4">
        <v>1</v>
      </c>
      <c r="I12" s="4">
        <v>2.77</v>
      </c>
      <c r="J12" s="4">
        <v>2</v>
      </c>
      <c r="K12" s="4">
        <v>0</v>
      </c>
      <c r="L12" s="14">
        <v>15000000</v>
      </c>
      <c r="M12" s="7">
        <f t="shared" ref="M12" si="4">L12*0.1</f>
        <v>1500000</v>
      </c>
      <c r="N12" s="15">
        <v>43.085068527084701</v>
      </c>
      <c r="O12" s="6">
        <f t="shared" ref="O12" si="5">N12*0.1</f>
        <v>4.3085068527084704</v>
      </c>
      <c r="P12" s="16">
        <v>0</v>
      </c>
      <c r="Q12" s="4">
        <v>3.0875E-2</v>
      </c>
      <c r="R12" s="17">
        <v>0</v>
      </c>
      <c r="S12" s="17">
        <v>0</v>
      </c>
      <c r="T12" s="4">
        <v>4.1250000000000002E-3</v>
      </c>
      <c r="U12" s="4">
        <v>0.38950000000000001</v>
      </c>
      <c r="V12" s="20">
        <v>53.675063215567882</v>
      </c>
      <c r="W12" s="6">
        <v>10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3.3750000000000002E-2</v>
      </c>
      <c r="AD12" s="9">
        <v>0</v>
      </c>
      <c r="AE12" s="4">
        <v>0.28749999999999998</v>
      </c>
      <c r="AF12" s="4">
        <v>43.85</v>
      </c>
      <c r="AG12" s="4">
        <v>0</v>
      </c>
      <c r="AH12" s="4">
        <v>3.0875E-2</v>
      </c>
      <c r="AI12" s="4">
        <v>0</v>
      </c>
      <c r="AJ12" s="4">
        <v>4.1250000000000002E-3</v>
      </c>
      <c r="AK12" s="4">
        <v>0.38950000000000001</v>
      </c>
      <c r="AL12" s="20">
        <v>53.675063215567882</v>
      </c>
      <c r="AM12" s="4">
        <v>0</v>
      </c>
      <c r="AN12" s="4">
        <v>0</v>
      </c>
      <c r="AO12" s="4">
        <v>0</v>
      </c>
      <c r="AP12" s="4">
        <v>3.3750000000000002E-2</v>
      </c>
      <c r="AQ12" s="4">
        <v>0.28749999999999998</v>
      </c>
      <c r="AR12" s="4">
        <v>43.85</v>
      </c>
      <c r="AS12" s="4">
        <v>1.4999999999999999E-2</v>
      </c>
      <c r="AT12" s="4">
        <v>0</v>
      </c>
      <c r="AU12" s="4">
        <v>0.91874999999999996</v>
      </c>
      <c r="AV12" s="4">
        <v>2</v>
      </c>
      <c r="AW12" s="4">
        <v>43.09</v>
      </c>
      <c r="AX12" s="4">
        <v>0</v>
      </c>
      <c r="AY12" s="4">
        <v>2.1150000000000002</v>
      </c>
      <c r="AZ12" s="4">
        <v>9.6500000000000002E-2</v>
      </c>
      <c r="BA12" s="4">
        <v>0.11075</v>
      </c>
      <c r="BB12" s="4">
        <v>3.7874999999999999E-2</v>
      </c>
      <c r="BC12" s="12">
        <f t="shared" ref="BC12" si="6">BB12*0.05</f>
        <v>1.89375E-3</v>
      </c>
      <c r="BD12" s="4">
        <v>0.31087500000000001</v>
      </c>
      <c r="BE12" s="12">
        <f t="shared" ref="BE12" si="7">BD12*0.08</f>
        <v>2.4870000000000003E-2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B6"/>
  <sheetViews>
    <sheetView tabSelected="1" workbookViewId="0">
      <selection activeCell="B4" sqref="B4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2" ht="21" x14ac:dyDescent="0.25">
      <c r="A1" s="31" t="s">
        <v>67</v>
      </c>
      <c r="B1" s="31"/>
    </row>
    <row r="2" spans="1:2" ht="40" customHeight="1" x14ac:dyDescent="0.2">
      <c r="A2" s="32" t="s">
        <v>71</v>
      </c>
      <c r="B2" s="33">
        <v>1275</v>
      </c>
    </row>
    <row r="3" spans="1:2" x14ac:dyDescent="0.2">
      <c r="A3" s="33" t="s">
        <v>70</v>
      </c>
      <c r="B3" s="33">
        <v>30</v>
      </c>
    </row>
    <row r="4" spans="1:2" x14ac:dyDescent="0.2">
      <c r="A4" s="33" t="s">
        <v>68</v>
      </c>
      <c r="B4" s="33">
        <v>45</v>
      </c>
    </row>
    <row r="5" spans="1:2" x14ac:dyDescent="0.2">
      <c r="A5" s="33" t="s">
        <v>69</v>
      </c>
      <c r="B5" s="33">
        <v>35</v>
      </c>
    </row>
    <row r="6" spans="1:2" x14ac:dyDescent="0.2">
      <c r="A6" s="33" t="s">
        <v>72</v>
      </c>
      <c r="B6" s="33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2019-06-06T08:18:57Z</dcterms:modified>
</cp:coreProperties>
</file>