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/>
  <mc:AlternateContent xmlns:mc="http://schemas.openxmlformats.org/markup-compatibility/2006">
    <mc:Choice Requires="x15">
      <x15ac:absPath xmlns:x15ac="http://schemas.microsoft.com/office/spreadsheetml/2010/11/ac" url="/Users/Jim/Documents/Work/Facette_36Cl/Facet_Crep/INPUT/"/>
    </mc:Choice>
  </mc:AlternateContent>
  <xr:revisionPtr revIDLastSave="0" documentId="13_ncr:1_{094121EC-0399-DD41-BF76-D0840D0797EA}" xr6:coauthVersionLast="37" xr6:coauthVersionMax="37" xr10:uidLastSave="{00000000-0000-0000-0000-000000000000}"/>
  <bookViews>
    <workbookView xWindow="-37100" yWindow="-3640" windowWidth="27840" windowHeight="11060" activeTab="1" xr2:uid="{00000000-000D-0000-FFFF-FFFF00000000}"/>
  </bookViews>
  <sheets>
    <sheet name="Sample" sheetId="1" r:id="rId1"/>
    <sheet name="Parameters" sheetId="2" r:id="rId2"/>
  </sheets>
  <calcPr calcId="17902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4" i="1" l="1"/>
  <c r="U3" i="1"/>
  <c r="U2" i="1"/>
  <c r="M4" i="1"/>
  <c r="M3" i="1"/>
  <c r="M2" i="1"/>
  <c r="K4" i="1"/>
  <c r="K3" i="1"/>
  <c r="K2" i="1"/>
  <c r="B2" i="2"/>
</calcChain>
</file>

<file path=xl/sharedStrings.xml><?xml version="1.0" encoding="utf-8"?>
<sst xmlns="http://schemas.openxmlformats.org/spreadsheetml/2006/main" count="128" uniqueCount="127">
  <si>
    <t>sample name</t>
  </si>
  <si>
    <t>latitude (deg)</t>
  </si>
  <si>
    <t>longitude (deg)</t>
  </si>
  <si>
    <t>altitude (masl)</t>
  </si>
  <si>
    <t>density (g/cm3)</t>
  </si>
  <si>
    <t>tickness (cm)</t>
  </si>
  <si>
    <t>36Cl conc (at/g)</t>
  </si>
  <si>
    <t>Cl_ppm_target</t>
  </si>
  <si>
    <t>LOI_%_target</t>
  </si>
  <si>
    <t>SiO2_%_target</t>
  </si>
  <si>
    <t>Al2O3_%_target</t>
  </si>
  <si>
    <t>Fe2O3_%_target</t>
  </si>
  <si>
    <t>MnO_%_target</t>
  </si>
  <si>
    <t>MgO_%_target</t>
  </si>
  <si>
    <t>CaO_%_target</t>
  </si>
  <si>
    <t>Na2O_%_target</t>
  </si>
  <si>
    <t>K2O_%_target</t>
  </si>
  <si>
    <t>TiO2_%_target</t>
  </si>
  <si>
    <t>P2O5_%_target</t>
  </si>
  <si>
    <t>Li_ppm_bulk</t>
  </si>
  <si>
    <t>H2O_%_target</t>
  </si>
  <si>
    <t>CO2_%_target</t>
  </si>
  <si>
    <t>SiO2_%_bulk</t>
  </si>
  <si>
    <t>Al2O3_%_bulk</t>
  </si>
  <si>
    <t>Fe2O3_%_bulk</t>
  </si>
  <si>
    <t>MnO_%_bulk</t>
  </si>
  <si>
    <t>MgO_%_bulk</t>
  </si>
  <si>
    <t>CaO_%_bulk</t>
  </si>
  <si>
    <t>Na2O_%_bulk</t>
  </si>
  <si>
    <t>K2O_%_bulk</t>
  </si>
  <si>
    <t>TiO2_%_bulk</t>
  </si>
  <si>
    <t>P2O5_%_bulk</t>
  </si>
  <si>
    <t>H2O_%_bulk</t>
  </si>
  <si>
    <t>CO2_%_bulk</t>
  </si>
  <si>
    <t>LOI_%_bulk</t>
  </si>
  <si>
    <t>B_ppm_bulk</t>
  </si>
  <si>
    <t>Cl_ppm_bulk</t>
  </si>
  <si>
    <t>Sm_ppm_bulk</t>
  </si>
  <si>
    <t>Gd_ppm_bulk</t>
  </si>
  <si>
    <t>Th_ppm_bulk</t>
  </si>
  <si>
    <t>U_ppm_bulk</t>
  </si>
  <si>
    <t>formation age (a)</t>
  </si>
  <si>
    <t>± formation age (a)</t>
  </si>
  <si>
    <t>± Fe2O3_%_target</t>
  </si>
  <si>
    <t>± CaO_%_target</t>
  </si>
  <si>
    <t>± K2O_%_target</t>
  </si>
  <si>
    <t>± TiO2_%_target</t>
  </si>
  <si>
    <t>± Cl_ppm_target</t>
  </si>
  <si>
    <t>± 36Cl conc (at/g)</t>
  </si>
  <si>
    <t>S_%_bulk</t>
  </si>
  <si>
    <t>Depth (cm)</t>
  </si>
  <si>
    <t>Parameters of the site</t>
  </si>
  <si>
    <t>Fault-dip (°)</t>
  </si>
  <si>
    <t>Slope of the facet (°)</t>
  </si>
  <si>
    <t>Colluvial wedge slope (°)</t>
  </si>
  <si>
    <t>Altitude of the top of the scarp (m)</t>
  </si>
  <si>
    <t>Colluvial wedge density (g/cm2)</t>
  </si>
  <si>
    <t>F_BAZ_4</t>
  </si>
  <si>
    <t>F_BAZ_5</t>
  </si>
  <si>
    <t>F_BAZ_7</t>
  </si>
  <si>
    <t>BAZ</t>
  </si>
  <si>
    <t>Cosmogenic parameters</t>
  </si>
  <si>
    <t>Inversion Parameters</t>
  </si>
  <si>
    <t>Lambda_f_e</t>
  </si>
  <si>
    <t>Lambda_f_t</t>
  </si>
  <si>
    <t>Lambda_mu</t>
  </si>
  <si>
    <t>Psi_mu_0</t>
  </si>
  <si>
    <t>P Cl36 Ca</t>
  </si>
  <si>
    <t>P Cl36 K</t>
  </si>
  <si>
    <t>P Cl36 Ti</t>
  </si>
  <si>
    <t>P Cl36 Fe</t>
  </si>
  <si>
    <t>P Cl36 Ca error</t>
  </si>
  <si>
    <t>P Cl36 K error</t>
  </si>
  <si>
    <t>P Cl36 Ti error</t>
  </si>
  <si>
    <t>P Cl36 Fe error</t>
  </si>
  <si>
    <t>Scaling Scheme</t>
  </si>
  <si>
    <t>Geomagnetic database</t>
  </si>
  <si>
    <t>Atmospheric model</t>
  </si>
  <si>
    <t>0: ERA40 (Uppala et al. 2005), 1: standard atmosphere equation (NOAA 1976)</t>
  </si>
  <si>
    <t>Age max</t>
  </si>
  <si>
    <t xml:space="preserve"> (yr)  maximum age to compute 36Cl produced in sample</t>
  </si>
  <si>
    <t>PG_age_0</t>
  </si>
  <si>
    <t xml:space="preserve"> (yr) initial guess for post-glacial age</t>
  </si>
  <si>
    <t>SR_0</t>
  </si>
  <si>
    <t>(mm/yr) initial guess for the fault slip-rate</t>
  </si>
  <si>
    <t>(at of Cl36 /g of Fe per yr) uncertainty on spallation production rate for Fe, SLHL</t>
  </si>
  <si>
    <t>(g.cm-2) effective fast neutron attenuation coefficient</t>
  </si>
  <si>
    <t>(g.cm-2) True fast neutron attenuation coefficient</t>
  </si>
  <si>
    <t>(g.cm-2) slow muon attenuation length</t>
  </si>
  <si>
    <t>(muon/g/yr) slow negative muon stopping rate at land surface</t>
  </si>
  <si>
    <t>(at of Cl36 /g of Ca per yr) spallation production rate for Ca, SLHL</t>
  </si>
  <si>
    <t>(at of Cl36 /g of K per yr) spallation production rate for K, SLHL</t>
  </si>
  <si>
    <t>(at of Cl36 /g of Ti per yr) spallation production rate for Ti, SLHL</t>
  </si>
  <si>
    <t>(at of Cl36 /g of Fe per yr) spallation production rate for Fe, SLHL</t>
  </si>
  <si>
    <t>(at of Cl36 /g of Ca per yr) uncertainty on spallation production rate for Ca, SLHL</t>
  </si>
  <si>
    <t>(at of Cl36 /g of K per yr) uncertainty on spallation production rate for K, SLHL</t>
  </si>
  <si>
    <t>(at of Cl36 /g of Ti per yr) uncertainty on spallation production rate for Ti, SLHL</t>
  </si>
  <si>
    <t xml:space="preserve"> 1: Mush; 2: GLOPIS; 3: LSD;</t>
  </si>
  <si>
    <t>1: LAL-STONE with cutoff rigidity, 2: LSD, 3: LAL-STONE 2000 no cutoff</t>
  </si>
  <si>
    <t xml:space="preserve"> (mm/yr) Inversion minimum slip-rate bound</t>
  </si>
  <si>
    <t xml:space="preserve"> (mm/yr) Inversion maximum slip-rate bound</t>
  </si>
  <si>
    <t xml:space="preserve">(yr) Inversion minimum post-glacial age bound </t>
  </si>
  <si>
    <t xml:space="preserve">(yr) Inversion maximum post-glacial age bound </t>
  </si>
  <si>
    <t>T_std</t>
  </si>
  <si>
    <t>SR_min</t>
  </si>
  <si>
    <t>T_min</t>
  </si>
  <si>
    <t>T_max</t>
  </si>
  <si>
    <t>SR_max</t>
  </si>
  <si>
    <t>SR_std</t>
  </si>
  <si>
    <t xml:space="preserve"> (mm/yr) Standart deviation for normal distribution of the proposal function</t>
  </si>
  <si>
    <t>Number of chain</t>
  </si>
  <si>
    <t>n_walker</t>
  </si>
  <si>
    <t>n_models_inversion</t>
  </si>
  <si>
    <t>parallel_computing</t>
  </si>
  <si>
    <t>number of models generated during the inversion</t>
  </si>
  <si>
    <t>Test a forward model</t>
  </si>
  <si>
    <t>Test a model ?</t>
  </si>
  <si>
    <t>0= no, 1= yes</t>
  </si>
  <si>
    <t>T_test</t>
  </si>
  <si>
    <t>Sr_test</t>
  </si>
  <si>
    <t>(mm/yr) slip-rate of the fault</t>
  </si>
  <si>
    <t>(yr) Post-glacial duration</t>
  </si>
  <si>
    <t>inversion is operated using parallel computing (1:true,0: false)</t>
  </si>
  <si>
    <t>( &gt;=0 and &lt;1) Proportion of the chain removed, must be &gt;= 0 and &lt;100</t>
  </si>
  <si>
    <t>Burnin period</t>
  </si>
  <si>
    <t>n_plot</t>
  </si>
  <si>
    <t>number of samples randomly picked to draw 36Cl concentrations from the inversion chain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</si>
</sst>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00"/>
  </numFmts>
  <fonts count="8" x14ac:knownFonts="1">
    <font>
      <sz val="12"/>
      <color theme="1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5" fillId="2" borderId="0" xfId="0" applyFont="1" applyFill="1"/>
    <xf numFmtId="0" fontId="0" fillId="2" borderId="0" xfId="0" applyFill="1" applyAlignment="1">
      <alignment wrapText="1"/>
    </xf>
    <xf numFmtId="0" fontId="0" fillId="2" borderId="0" xfId="0" applyFill="1"/>
    <xf numFmtId="0" fontId="0" fillId="5" borderId="0" xfId="0" applyFill="1"/>
    <xf numFmtId="0" fontId="0" fillId="4" borderId="0" xfId="0" applyFill="1" applyBorder="1"/>
    <xf numFmtId="0" fontId="0" fillId="4" borderId="0" xfId="0" applyFill="1" applyBorder="1" applyAlignment="1">
      <alignment horizontal="center" vertical="center"/>
    </xf>
    <xf numFmtId="1" fontId="0" fillId="4" borderId="0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165" fontId="0" fillId="4" borderId="0" xfId="0" applyNumberFormat="1" applyFill="1" applyBorder="1" applyAlignment="1">
      <alignment horizontal="left" vertical="center"/>
    </xf>
    <xf numFmtId="165" fontId="0" fillId="4" borderId="0" xfId="0" applyNumberFormat="1" applyFill="1" applyBorder="1" applyAlignment="1">
      <alignment horizontal="center" vertical="center"/>
    </xf>
    <xf numFmtId="0" fontId="0" fillId="5" borderId="0" xfId="0" applyFill="1" applyBorder="1"/>
    <xf numFmtId="2" fontId="7" fillId="4" borderId="0" xfId="0" applyNumberFormat="1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164" fontId="6" fillId="4" borderId="0" xfId="0" applyNumberFormat="1" applyFont="1" applyFill="1" applyBorder="1" applyAlignment="1">
      <alignment horizontal="center"/>
    </xf>
    <xf numFmtId="1" fontId="0" fillId="4" borderId="0" xfId="0" applyNumberFormat="1" applyFill="1" applyBorder="1" applyAlignment="1">
      <alignment horizontal="center"/>
    </xf>
    <xf numFmtId="164" fontId="3" fillId="4" borderId="0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  <xf numFmtId="0" fontId="0" fillId="2" borderId="0" xfId="0" applyFont="1" applyFill="1" applyAlignment="1">
      <alignment horizontal="center" vertical="top" wrapText="1"/>
    </xf>
    <xf numFmtId="0" fontId="0" fillId="2" borderId="1" xfId="0" applyFont="1" applyFill="1" applyBorder="1" applyAlignment="1">
      <alignment horizontal="center" vertical="top" wrapText="1"/>
    </xf>
    <xf numFmtId="0" fontId="0" fillId="5" borderId="0" xfId="0" applyFill="1" applyAlignment="1">
      <alignment horizontal="center" vertical="top" wrapText="1"/>
    </xf>
    <xf numFmtId="0" fontId="0" fillId="2" borderId="2" xfId="0" applyFill="1" applyBorder="1"/>
    <xf numFmtId="0" fontId="0" fillId="2" borderId="0" xfId="0" applyFill="1" applyBorder="1"/>
    <xf numFmtId="0" fontId="0" fillId="2" borderId="3" xfId="0" applyFill="1" applyBorder="1"/>
    <xf numFmtId="164" fontId="0" fillId="2" borderId="2" xfId="0" applyNumberFormat="1" applyFill="1" applyBorder="1"/>
    <xf numFmtId="164" fontId="0" fillId="2" borderId="0" xfId="0" applyNumberFormat="1" applyFill="1" applyBorder="1"/>
    <xf numFmtId="164" fontId="0" fillId="2" borderId="3" xfId="0" applyNumberFormat="1" applyFill="1" applyBorder="1"/>
    <xf numFmtId="0" fontId="0" fillId="2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4"/>
  <sheetViews>
    <sheetView workbookViewId="0">
      <selection activeCell="A5" sqref="A5:XFD9"/>
    </sheetView>
  </sheetViews>
  <sheetFormatPr baseColWidth="10" defaultRowHeight="16" x14ac:dyDescent="0.2"/>
  <cols>
    <col min="1" max="1" width="14.33203125" style="1" customWidth="1"/>
    <col min="2" max="4" width="13.83203125" style="1" customWidth="1"/>
    <col min="5" max="5" width="13.83203125" style="2" customWidth="1"/>
    <col min="6" max="6" width="13.83203125" style="3" customWidth="1"/>
    <col min="7" max="9" width="13.83203125" style="1" customWidth="1"/>
    <col min="10" max="10" width="13.83203125" style="4" customWidth="1"/>
    <col min="11" max="11" width="13.83203125" style="2" customWidth="1"/>
    <col min="12" max="12" width="13.83203125" style="3" customWidth="1"/>
    <col min="13" max="14" width="13.83203125" style="5" customWidth="1"/>
    <col min="15" max="15" width="13.83203125" style="2" customWidth="1"/>
    <col min="16" max="16" width="13.83203125" style="3" customWidth="1"/>
    <col min="17" max="19" width="13.83203125" style="2" customWidth="1"/>
    <col min="20" max="20" width="13.83203125" style="3" customWidth="1"/>
    <col min="21" max="22" width="13.83203125" style="2" customWidth="1"/>
    <col min="23" max="23" width="13.83203125" style="3" customWidth="1"/>
    <col min="24" max="24" width="13.83203125" style="2" customWidth="1"/>
    <col min="25" max="25" width="13.83203125" style="3" customWidth="1"/>
    <col min="26" max="29" width="13.83203125" style="6" customWidth="1"/>
    <col min="30" max="43" width="13.83203125" style="7" customWidth="1"/>
    <col min="44" max="46" width="13.83203125" style="10" customWidth="1"/>
    <col min="47" max="47" width="13.83203125" style="8" customWidth="1"/>
    <col min="48" max="49" width="13.83203125" style="10" customWidth="1"/>
    <col min="50" max="51" width="13.83203125" style="9" customWidth="1"/>
    <col min="52" max="77" width="10.83203125" style="14"/>
  </cols>
  <sheetData>
    <row r="1" spans="1:77" s="30" customFormat="1" ht="41" customHeight="1" x14ac:dyDescent="0.2">
      <c r="A1" s="30" t="s">
        <v>0</v>
      </c>
      <c r="B1" s="30" t="s">
        <v>1</v>
      </c>
      <c r="C1" s="30" t="s">
        <v>2</v>
      </c>
      <c r="D1" s="30" t="s">
        <v>3</v>
      </c>
      <c r="E1" s="30" t="s">
        <v>50</v>
      </c>
      <c r="F1" s="30" t="s">
        <v>6</v>
      </c>
      <c r="G1" s="31" t="s">
        <v>48</v>
      </c>
      <c r="H1" s="30" t="s">
        <v>4</v>
      </c>
      <c r="I1" s="30" t="s">
        <v>5</v>
      </c>
      <c r="J1" s="30" t="s">
        <v>41</v>
      </c>
      <c r="K1" s="31" t="s">
        <v>42</v>
      </c>
      <c r="L1" s="30" t="s">
        <v>7</v>
      </c>
      <c r="M1" s="31" t="s">
        <v>47</v>
      </c>
      <c r="N1" s="32" t="s">
        <v>9</v>
      </c>
      <c r="O1" s="32" t="s">
        <v>10</v>
      </c>
      <c r="P1" s="30" t="s">
        <v>11</v>
      </c>
      <c r="Q1" s="31" t="s">
        <v>43</v>
      </c>
      <c r="R1" s="30" t="s">
        <v>12</v>
      </c>
      <c r="S1" s="30" t="s">
        <v>13</v>
      </c>
      <c r="T1" s="30" t="s">
        <v>14</v>
      </c>
      <c r="U1" s="31" t="s">
        <v>44</v>
      </c>
      <c r="V1" s="30" t="s">
        <v>15</v>
      </c>
      <c r="W1" s="30" t="s">
        <v>16</v>
      </c>
      <c r="X1" s="31" t="s">
        <v>45</v>
      </c>
      <c r="Y1" s="30" t="s">
        <v>17</v>
      </c>
      <c r="Z1" s="31" t="s">
        <v>46</v>
      </c>
      <c r="AA1" s="32" t="s">
        <v>18</v>
      </c>
      <c r="AB1" s="32" t="s">
        <v>8</v>
      </c>
      <c r="AC1" s="32" t="s">
        <v>20</v>
      </c>
      <c r="AD1" s="32" t="s">
        <v>21</v>
      </c>
      <c r="AE1" s="33" t="s">
        <v>22</v>
      </c>
      <c r="AF1" s="32" t="s">
        <v>23</v>
      </c>
      <c r="AG1" s="32" t="s">
        <v>24</v>
      </c>
      <c r="AH1" s="32" t="s">
        <v>25</v>
      </c>
      <c r="AI1" s="32" t="s">
        <v>26</v>
      </c>
      <c r="AJ1" s="32" t="s">
        <v>27</v>
      </c>
      <c r="AK1" s="32" t="s">
        <v>28</v>
      </c>
      <c r="AL1" s="32" t="s">
        <v>29</v>
      </c>
      <c r="AM1" s="32" t="s">
        <v>30</v>
      </c>
      <c r="AN1" s="32" t="s">
        <v>31</v>
      </c>
      <c r="AO1" s="32" t="s">
        <v>32</v>
      </c>
      <c r="AP1" s="32" t="s">
        <v>33</v>
      </c>
      <c r="AQ1" s="32" t="s">
        <v>49</v>
      </c>
      <c r="AR1" s="32" t="s">
        <v>34</v>
      </c>
      <c r="AS1" s="32" t="s">
        <v>19</v>
      </c>
      <c r="AT1" s="32" t="s">
        <v>35</v>
      </c>
      <c r="AU1" s="32" t="s">
        <v>36</v>
      </c>
      <c r="AV1" s="32" t="s">
        <v>37</v>
      </c>
      <c r="AW1" s="32" t="s">
        <v>38</v>
      </c>
      <c r="AX1" s="32" t="s">
        <v>39</v>
      </c>
      <c r="AY1" s="32" t="s">
        <v>40</v>
      </c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</row>
    <row r="2" spans="1:77" s="15" customFormat="1" x14ac:dyDescent="0.2">
      <c r="A2" s="15" t="s">
        <v>57</v>
      </c>
      <c r="B2" s="22">
        <v>42.343719999999998</v>
      </c>
      <c r="C2" s="23">
        <v>13.4503</v>
      </c>
      <c r="D2" s="16">
        <v>644</v>
      </c>
      <c r="E2" s="18">
        <v>0</v>
      </c>
      <c r="F2" s="28">
        <v>1338527.5950839354</v>
      </c>
      <c r="G2" s="28">
        <v>45561.905833558922</v>
      </c>
      <c r="H2" s="18">
        <v>2.7</v>
      </c>
      <c r="I2" s="18">
        <v>2</v>
      </c>
      <c r="J2" s="26">
        <v>150000</v>
      </c>
      <c r="K2" s="19">
        <f>J2*0.1</f>
        <v>15000</v>
      </c>
      <c r="L2" s="27">
        <v>60.141385601410576</v>
      </c>
      <c r="M2" s="29">
        <f>0.1*L2</f>
        <v>6.014138560141058</v>
      </c>
      <c r="N2" s="25">
        <v>0</v>
      </c>
      <c r="O2" s="18">
        <v>3.0874999999999989E-2</v>
      </c>
      <c r="P2" s="21">
        <v>0</v>
      </c>
      <c r="Q2" s="21">
        <v>0</v>
      </c>
      <c r="R2" s="18">
        <v>4.1249999999999976E-3</v>
      </c>
      <c r="S2" s="18">
        <v>0.38950000000000023</v>
      </c>
      <c r="T2" s="18">
        <v>54.521458333333335</v>
      </c>
      <c r="U2" s="19">
        <f>0.1*T2</f>
        <v>5.4521458333333337</v>
      </c>
      <c r="V2" s="20">
        <v>0</v>
      </c>
      <c r="W2" s="20">
        <v>0</v>
      </c>
      <c r="X2" s="20">
        <v>0</v>
      </c>
      <c r="Y2" s="20">
        <v>0</v>
      </c>
      <c r="Z2" s="20">
        <v>0</v>
      </c>
      <c r="AA2" s="18">
        <v>3.3749999999999968E-2</v>
      </c>
      <c r="AB2" s="20">
        <v>0</v>
      </c>
      <c r="AC2" s="18">
        <v>0.28749999999999976</v>
      </c>
      <c r="AD2" s="18">
        <v>43.849999999999966</v>
      </c>
      <c r="AE2" s="20">
        <v>0</v>
      </c>
      <c r="AF2" s="18">
        <v>3.0874999999999989E-2</v>
      </c>
      <c r="AG2" s="20">
        <v>0</v>
      </c>
      <c r="AH2" s="18">
        <v>4.1249999999999976E-3</v>
      </c>
      <c r="AI2" s="18">
        <v>0.38950000000000023</v>
      </c>
      <c r="AJ2" s="18">
        <v>54.521458333333335</v>
      </c>
      <c r="AK2" s="20">
        <v>0</v>
      </c>
      <c r="AL2" s="20">
        <v>0</v>
      </c>
      <c r="AM2" s="20">
        <v>0</v>
      </c>
      <c r="AN2" s="18">
        <v>3.3749999999999968E-2</v>
      </c>
      <c r="AO2" s="18">
        <v>0.28749999999999976</v>
      </c>
      <c r="AP2" s="18">
        <v>43.849999999999966</v>
      </c>
      <c r="AQ2" s="18">
        <v>1.5000000000000012E-2</v>
      </c>
      <c r="AR2" s="20">
        <v>0</v>
      </c>
      <c r="AS2" s="18">
        <v>0.91875000000000051</v>
      </c>
      <c r="AT2" s="18">
        <v>2</v>
      </c>
      <c r="AU2" s="18">
        <v>60.141385601410576</v>
      </c>
      <c r="AV2" s="18">
        <v>9.6499999999999905E-2</v>
      </c>
      <c r="AW2" s="18">
        <v>0.11075000000000003</v>
      </c>
      <c r="AX2" s="18">
        <v>3.7875000000000041E-2</v>
      </c>
      <c r="AY2" s="18">
        <v>0.31087499999999979</v>
      </c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</row>
    <row r="3" spans="1:77" s="15" customFormat="1" x14ac:dyDescent="0.2">
      <c r="A3" s="15" t="s">
        <v>58</v>
      </c>
      <c r="B3" s="22">
        <v>42.343440000000001</v>
      </c>
      <c r="C3" s="23">
        <v>13.448880000000001</v>
      </c>
      <c r="D3" s="16">
        <v>721</v>
      </c>
      <c r="E3" s="18">
        <v>0</v>
      </c>
      <c r="F3" s="28">
        <v>2140347.5677868826</v>
      </c>
      <c r="G3" s="28">
        <v>74021.305900001666</v>
      </c>
      <c r="H3" s="18">
        <v>2.7</v>
      </c>
      <c r="I3" s="18">
        <v>8</v>
      </c>
      <c r="J3" s="26">
        <v>150000</v>
      </c>
      <c r="K3" s="19">
        <f t="shared" ref="K3:K4" si="0">J3*0.1</f>
        <v>15000</v>
      </c>
      <c r="L3" s="27">
        <v>69.25349620861158</v>
      </c>
      <c r="M3" s="29">
        <f>0.1*L3</f>
        <v>6.9253496208611587</v>
      </c>
      <c r="N3" s="25">
        <v>0</v>
      </c>
      <c r="O3" s="18">
        <v>3.0874999999999989E-2</v>
      </c>
      <c r="P3" s="21">
        <v>0</v>
      </c>
      <c r="Q3" s="21">
        <v>0</v>
      </c>
      <c r="R3" s="18">
        <v>4.1249999999999976E-3</v>
      </c>
      <c r="S3" s="18">
        <v>0.38950000000000023</v>
      </c>
      <c r="T3" s="18">
        <v>54.521458333333335</v>
      </c>
      <c r="U3" s="19">
        <f>0.1*T3</f>
        <v>5.4521458333333337</v>
      </c>
      <c r="V3" s="20">
        <v>0</v>
      </c>
      <c r="W3" s="20">
        <v>0</v>
      </c>
      <c r="X3" s="20">
        <v>0</v>
      </c>
      <c r="Y3" s="20">
        <v>0</v>
      </c>
      <c r="Z3" s="20">
        <v>0</v>
      </c>
      <c r="AA3" s="18">
        <v>3.3749999999999968E-2</v>
      </c>
      <c r="AB3" s="20">
        <v>0</v>
      </c>
      <c r="AC3" s="18">
        <v>0.28749999999999976</v>
      </c>
      <c r="AD3" s="18">
        <v>43.849999999999966</v>
      </c>
      <c r="AE3" s="20">
        <v>0</v>
      </c>
      <c r="AF3" s="18">
        <v>3.0874999999999989E-2</v>
      </c>
      <c r="AG3" s="20">
        <v>0</v>
      </c>
      <c r="AH3" s="18">
        <v>4.1249999999999976E-3</v>
      </c>
      <c r="AI3" s="18">
        <v>0.38950000000000023</v>
      </c>
      <c r="AJ3" s="18">
        <v>54.521458333333335</v>
      </c>
      <c r="AK3" s="20">
        <v>0</v>
      </c>
      <c r="AL3" s="20">
        <v>0</v>
      </c>
      <c r="AM3" s="20">
        <v>0</v>
      </c>
      <c r="AN3" s="18">
        <v>3.3749999999999968E-2</v>
      </c>
      <c r="AO3" s="18">
        <v>0.28749999999999976</v>
      </c>
      <c r="AP3" s="18">
        <v>43.849999999999966</v>
      </c>
      <c r="AQ3" s="18">
        <v>1.5000000000000012E-2</v>
      </c>
      <c r="AR3" s="20">
        <v>0</v>
      </c>
      <c r="AS3" s="18">
        <v>0.91875000000000051</v>
      </c>
      <c r="AT3" s="18">
        <v>2</v>
      </c>
      <c r="AU3" s="18">
        <v>69.25349620861158</v>
      </c>
      <c r="AV3" s="18">
        <v>9.6499999999999905E-2</v>
      </c>
      <c r="AW3" s="18">
        <v>0.11075000000000003</v>
      </c>
      <c r="AX3" s="18">
        <v>3.7875000000000041E-2</v>
      </c>
      <c r="AY3" s="18">
        <v>0.31087499999999979</v>
      </c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</row>
    <row r="4" spans="1:77" s="15" customFormat="1" x14ac:dyDescent="0.2">
      <c r="A4" s="15" t="s">
        <v>59</v>
      </c>
      <c r="B4" s="22">
        <v>42.342979999999997</v>
      </c>
      <c r="C4" s="23">
        <v>13.44941</v>
      </c>
      <c r="D4" s="17">
        <v>710</v>
      </c>
      <c r="E4" s="18">
        <v>0</v>
      </c>
      <c r="F4" s="28">
        <v>2549765.5339940144</v>
      </c>
      <c r="G4" s="28">
        <v>93875.094622778604</v>
      </c>
      <c r="H4" s="18">
        <v>2.7</v>
      </c>
      <c r="I4" s="18">
        <v>2.5</v>
      </c>
      <c r="J4" s="26">
        <v>150000</v>
      </c>
      <c r="K4" s="19">
        <f t="shared" si="0"/>
        <v>15000</v>
      </c>
      <c r="L4" s="27">
        <v>91.076858190610054</v>
      </c>
      <c r="M4" s="29">
        <f>0.1*L4</f>
        <v>9.1076858190610057</v>
      </c>
      <c r="N4" s="25">
        <v>0</v>
      </c>
      <c r="O4" s="18">
        <v>3.0874999999999989E-2</v>
      </c>
      <c r="P4" s="21">
        <v>0</v>
      </c>
      <c r="Q4" s="21">
        <v>0</v>
      </c>
      <c r="R4" s="18">
        <v>4.1249999999999976E-3</v>
      </c>
      <c r="S4" s="18">
        <v>0.38950000000000023</v>
      </c>
      <c r="T4" s="18">
        <v>54.521458333333335</v>
      </c>
      <c r="U4" s="19">
        <f>0.1*T4</f>
        <v>5.4521458333333337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18">
        <v>3.3749999999999968E-2</v>
      </c>
      <c r="AB4" s="20">
        <v>0</v>
      </c>
      <c r="AC4" s="18">
        <v>0.28749999999999976</v>
      </c>
      <c r="AD4" s="18">
        <v>43.849999999999966</v>
      </c>
      <c r="AE4" s="20">
        <v>0</v>
      </c>
      <c r="AF4" s="18">
        <v>3.0874999999999989E-2</v>
      </c>
      <c r="AG4" s="20">
        <v>0</v>
      </c>
      <c r="AH4" s="18">
        <v>4.1249999999999976E-3</v>
      </c>
      <c r="AI4" s="18">
        <v>0.38950000000000023</v>
      </c>
      <c r="AJ4" s="18">
        <v>54.521458333333335</v>
      </c>
      <c r="AK4" s="20">
        <v>0</v>
      </c>
      <c r="AL4" s="20">
        <v>0</v>
      </c>
      <c r="AM4" s="20">
        <v>0</v>
      </c>
      <c r="AN4" s="18">
        <v>3.3749999999999968E-2</v>
      </c>
      <c r="AO4" s="18">
        <v>0.28749999999999976</v>
      </c>
      <c r="AP4" s="18">
        <v>43.849999999999966</v>
      </c>
      <c r="AQ4" s="18">
        <v>1.5000000000000012E-2</v>
      </c>
      <c r="AR4" s="20">
        <v>0</v>
      </c>
      <c r="AS4" s="18">
        <v>0.91875000000000051</v>
      </c>
      <c r="AT4" s="18">
        <v>2</v>
      </c>
      <c r="AU4" s="18">
        <v>91.076858190610054</v>
      </c>
      <c r="AV4" s="18">
        <v>9.6499999999999905E-2</v>
      </c>
      <c r="AW4" s="18">
        <v>0.11075000000000003</v>
      </c>
      <c r="AX4" s="18">
        <v>3.7875000000000041E-2</v>
      </c>
      <c r="AY4" s="18">
        <v>0.31087499999999979</v>
      </c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6010C-3229-414E-B3FA-2CD5555C7F40}">
  <dimension ref="A1:S53"/>
  <sheetViews>
    <sheetView tabSelected="1" topLeftCell="A28" workbookViewId="0">
      <selection activeCell="D39" sqref="D39"/>
    </sheetView>
  </sheetViews>
  <sheetFormatPr baseColWidth="10" defaultRowHeight="16" x14ac:dyDescent="0.2"/>
  <cols>
    <col min="1" max="1" width="31.33203125" customWidth="1"/>
    <col min="2" max="2" width="8.1640625" customWidth="1"/>
    <col min="3" max="3" width="3" customWidth="1"/>
    <col min="5" max="8" width="10.83203125" style="14"/>
    <col min="9" max="9" width="15.6640625" style="14" customWidth="1"/>
    <col min="10" max="19" width="10.83203125" style="14"/>
  </cols>
  <sheetData>
    <row r="1" spans="1:9" ht="21" x14ac:dyDescent="0.25">
      <c r="A1" s="11" t="s">
        <v>51</v>
      </c>
      <c r="B1" s="11" t="s">
        <v>60</v>
      </c>
      <c r="C1" s="11"/>
      <c r="D1" s="13"/>
      <c r="E1" s="13"/>
      <c r="F1" s="13"/>
      <c r="G1" s="13"/>
      <c r="H1" s="13"/>
      <c r="I1" s="13"/>
    </row>
    <row r="2" spans="1:9" ht="24" customHeight="1" x14ac:dyDescent="0.2">
      <c r="A2" s="12" t="s">
        <v>55</v>
      </c>
      <c r="B2" s="13">
        <f>635+8</f>
        <v>643</v>
      </c>
      <c r="C2" s="13"/>
      <c r="D2" s="13"/>
      <c r="E2" s="13"/>
      <c r="F2" s="13"/>
      <c r="G2" s="13"/>
      <c r="H2" s="13"/>
      <c r="I2" s="13"/>
    </row>
    <row r="3" spans="1:9" x14ac:dyDescent="0.2">
      <c r="A3" s="13" t="s">
        <v>54</v>
      </c>
      <c r="B3" s="13">
        <v>25</v>
      </c>
      <c r="C3" s="13"/>
      <c r="D3" s="13"/>
      <c r="E3" s="13"/>
      <c r="F3" s="13"/>
      <c r="G3" s="13"/>
      <c r="H3" s="13"/>
      <c r="I3" s="13"/>
    </row>
    <row r="4" spans="1:9" x14ac:dyDescent="0.2">
      <c r="A4" s="13" t="s">
        <v>52</v>
      </c>
      <c r="B4" s="13">
        <v>65</v>
      </c>
      <c r="C4" s="13"/>
      <c r="D4" s="13"/>
      <c r="E4" s="13"/>
      <c r="F4" s="13"/>
      <c r="G4" s="13"/>
      <c r="H4" s="13"/>
      <c r="I4" s="13"/>
    </row>
    <row r="5" spans="1:9" x14ac:dyDescent="0.2">
      <c r="A5" s="13" t="s">
        <v>53</v>
      </c>
      <c r="B5" s="13">
        <v>35</v>
      </c>
      <c r="C5" s="13"/>
      <c r="D5" s="13"/>
      <c r="E5" s="13"/>
      <c r="F5" s="13"/>
      <c r="G5" s="13"/>
      <c r="H5" s="13"/>
      <c r="I5" s="13"/>
    </row>
    <row r="6" spans="1:9" x14ac:dyDescent="0.2">
      <c r="A6" s="13" t="s">
        <v>56</v>
      </c>
      <c r="B6" s="13">
        <v>1.5</v>
      </c>
      <c r="C6" s="13"/>
      <c r="D6" s="13"/>
      <c r="E6" s="13"/>
      <c r="F6" s="13"/>
      <c r="G6" s="13"/>
      <c r="H6" s="13"/>
      <c r="I6" s="13"/>
    </row>
    <row r="7" spans="1:9" s="14" customFormat="1" x14ac:dyDescent="0.2"/>
    <row r="8" spans="1:9" ht="21" x14ac:dyDescent="0.25">
      <c r="A8" s="11" t="s">
        <v>61</v>
      </c>
      <c r="B8" s="11"/>
      <c r="C8" s="11"/>
      <c r="D8" s="13"/>
      <c r="E8" s="13"/>
      <c r="F8" s="13"/>
      <c r="G8" s="13"/>
      <c r="H8" s="13"/>
      <c r="I8" s="13"/>
    </row>
    <row r="9" spans="1:9" ht="17" x14ac:dyDescent="0.2">
      <c r="A9" s="12" t="s">
        <v>63</v>
      </c>
      <c r="B9" s="13">
        <v>160</v>
      </c>
      <c r="C9" s="13"/>
      <c r="D9" s="13" t="s">
        <v>86</v>
      </c>
      <c r="E9" s="13"/>
      <c r="F9" s="13"/>
      <c r="G9" s="13"/>
      <c r="H9" s="13"/>
      <c r="I9" s="13"/>
    </row>
    <row r="10" spans="1:9" x14ac:dyDescent="0.2">
      <c r="A10" s="13" t="s">
        <v>64</v>
      </c>
      <c r="B10" s="13">
        <v>208</v>
      </c>
      <c r="C10" s="13"/>
      <c r="D10" s="13" t="s">
        <v>87</v>
      </c>
      <c r="E10" s="13"/>
      <c r="F10" s="13"/>
      <c r="G10" s="13"/>
      <c r="H10" s="13"/>
      <c r="I10" s="13"/>
    </row>
    <row r="11" spans="1:9" x14ac:dyDescent="0.2">
      <c r="A11" s="13" t="s">
        <v>65</v>
      </c>
      <c r="B11" s="13">
        <v>1510</v>
      </c>
      <c r="C11" s="13"/>
      <c r="D11" s="13" t="s">
        <v>88</v>
      </c>
      <c r="E11" s="13"/>
      <c r="F11" s="13"/>
      <c r="G11" s="13"/>
      <c r="H11" s="13"/>
      <c r="I11" s="13"/>
    </row>
    <row r="12" spans="1:9" x14ac:dyDescent="0.2">
      <c r="A12" s="13" t="s">
        <v>66</v>
      </c>
      <c r="B12" s="13">
        <v>190</v>
      </c>
      <c r="C12" s="13"/>
      <c r="D12" s="13" t="s">
        <v>89</v>
      </c>
      <c r="E12" s="13"/>
      <c r="F12" s="13"/>
      <c r="G12" s="13"/>
      <c r="H12" s="13"/>
      <c r="I12" s="13"/>
    </row>
    <row r="13" spans="1:9" x14ac:dyDescent="0.2">
      <c r="A13" s="35" t="s">
        <v>67</v>
      </c>
      <c r="B13" s="35">
        <v>42.2</v>
      </c>
      <c r="C13" s="35"/>
      <c r="D13" s="35" t="s">
        <v>90</v>
      </c>
      <c r="E13" s="35"/>
      <c r="F13" s="35"/>
      <c r="G13" s="35"/>
      <c r="H13" s="35"/>
      <c r="I13" s="35"/>
    </row>
    <row r="14" spans="1:9" x14ac:dyDescent="0.2">
      <c r="A14" s="36" t="s">
        <v>68</v>
      </c>
      <c r="B14" s="36">
        <v>148.1</v>
      </c>
      <c r="C14" s="36"/>
      <c r="D14" s="36" t="s">
        <v>91</v>
      </c>
      <c r="E14" s="36"/>
      <c r="F14" s="36"/>
      <c r="G14" s="36"/>
      <c r="H14" s="36"/>
      <c r="I14" s="36"/>
    </row>
    <row r="15" spans="1:9" x14ac:dyDescent="0.2">
      <c r="A15" s="36" t="s">
        <v>69</v>
      </c>
      <c r="B15" s="36">
        <v>13</v>
      </c>
      <c r="C15" s="36"/>
      <c r="D15" s="36" t="s">
        <v>92</v>
      </c>
      <c r="E15" s="36"/>
      <c r="F15" s="36"/>
      <c r="G15" s="36"/>
      <c r="H15" s="36"/>
      <c r="I15" s="36"/>
    </row>
    <row r="16" spans="1:9" x14ac:dyDescent="0.2">
      <c r="A16" s="37" t="s">
        <v>70</v>
      </c>
      <c r="B16" s="37">
        <v>1.9</v>
      </c>
      <c r="C16" s="37"/>
      <c r="D16" s="37" t="s">
        <v>93</v>
      </c>
      <c r="E16" s="37"/>
      <c r="F16" s="37"/>
      <c r="G16" s="37"/>
      <c r="H16" s="37"/>
      <c r="I16" s="37"/>
    </row>
    <row r="17" spans="1:9" x14ac:dyDescent="0.2">
      <c r="A17" s="35" t="s">
        <v>71</v>
      </c>
      <c r="B17" s="35">
        <v>4.8</v>
      </c>
      <c r="C17" s="35"/>
      <c r="D17" s="35" t="s">
        <v>94</v>
      </c>
      <c r="E17" s="35"/>
      <c r="F17" s="35"/>
      <c r="G17" s="35"/>
      <c r="H17" s="35"/>
      <c r="I17" s="35"/>
    </row>
    <row r="18" spans="1:9" x14ac:dyDescent="0.2">
      <c r="A18" s="36" t="s">
        <v>72</v>
      </c>
      <c r="B18" s="36">
        <v>7.8</v>
      </c>
      <c r="C18" s="36"/>
      <c r="D18" s="36" t="s">
        <v>95</v>
      </c>
      <c r="E18" s="36"/>
      <c r="F18" s="36"/>
      <c r="G18" s="36"/>
      <c r="H18" s="36"/>
      <c r="I18" s="36"/>
    </row>
    <row r="19" spans="1:9" x14ac:dyDescent="0.2">
      <c r="A19" s="36" t="s">
        <v>73</v>
      </c>
      <c r="B19" s="36">
        <v>3</v>
      </c>
      <c r="C19" s="36"/>
      <c r="D19" s="36" t="s">
        <v>96</v>
      </c>
      <c r="E19" s="36"/>
      <c r="F19" s="36"/>
      <c r="G19" s="36"/>
      <c r="H19" s="36"/>
      <c r="I19" s="36"/>
    </row>
    <row r="20" spans="1:9" x14ac:dyDescent="0.2">
      <c r="A20" s="36" t="s">
        <v>74</v>
      </c>
      <c r="B20" s="36">
        <v>0.2</v>
      </c>
      <c r="C20" s="36"/>
      <c r="D20" s="36" t="s">
        <v>85</v>
      </c>
      <c r="E20" s="36"/>
      <c r="F20" s="36"/>
      <c r="G20" s="36"/>
      <c r="H20" s="36"/>
      <c r="I20" s="36"/>
    </row>
    <row r="21" spans="1:9" x14ac:dyDescent="0.2">
      <c r="A21" s="35" t="s">
        <v>76</v>
      </c>
      <c r="B21" s="35">
        <v>1</v>
      </c>
      <c r="C21" s="35"/>
      <c r="D21" s="35" t="s">
        <v>97</v>
      </c>
      <c r="E21" s="35"/>
      <c r="F21" s="35"/>
      <c r="G21" s="35"/>
      <c r="H21" s="35"/>
      <c r="I21" s="35"/>
    </row>
    <row r="22" spans="1:9" x14ac:dyDescent="0.2">
      <c r="A22" s="36" t="s">
        <v>75</v>
      </c>
      <c r="B22" s="36">
        <v>3</v>
      </c>
      <c r="C22" s="36"/>
      <c r="D22" s="36" t="s">
        <v>98</v>
      </c>
      <c r="E22" s="36"/>
      <c r="F22" s="36"/>
      <c r="G22" s="36"/>
      <c r="H22" s="36"/>
      <c r="I22" s="36"/>
    </row>
    <row r="23" spans="1:9" x14ac:dyDescent="0.2">
      <c r="A23" s="36" t="s">
        <v>77</v>
      </c>
      <c r="B23" s="36">
        <v>0</v>
      </c>
      <c r="C23" s="36"/>
      <c r="D23" s="36" t="s">
        <v>78</v>
      </c>
      <c r="E23" s="36"/>
      <c r="F23" s="36"/>
      <c r="G23" s="36"/>
      <c r="H23" s="36"/>
      <c r="I23" s="36"/>
    </row>
    <row r="24" spans="1:9" s="14" customFormat="1" x14ac:dyDescent="0.2"/>
    <row r="25" spans="1:9" ht="21" x14ac:dyDescent="0.25">
      <c r="A25" s="11" t="s">
        <v>62</v>
      </c>
      <c r="B25" s="11"/>
      <c r="C25" s="11"/>
      <c r="D25" s="13"/>
      <c r="E25" s="13"/>
      <c r="F25" s="13"/>
      <c r="G25" s="13"/>
      <c r="H25" s="13"/>
      <c r="I25" s="13"/>
    </row>
    <row r="26" spans="1:9" ht="17" x14ac:dyDescent="0.2">
      <c r="A26" s="12" t="s">
        <v>79</v>
      </c>
      <c r="B26" s="13">
        <v>300000</v>
      </c>
      <c r="C26" s="13"/>
      <c r="D26" s="13" t="s">
        <v>80</v>
      </c>
      <c r="E26" s="13"/>
      <c r="F26" s="13"/>
      <c r="G26" s="13"/>
      <c r="H26" s="13"/>
      <c r="I26" s="13"/>
    </row>
    <row r="27" spans="1:9" x14ac:dyDescent="0.2">
      <c r="A27" s="35" t="s">
        <v>81</v>
      </c>
      <c r="B27" s="35">
        <v>20000</v>
      </c>
      <c r="C27" s="35"/>
      <c r="D27" s="35" t="s">
        <v>82</v>
      </c>
      <c r="E27" s="35"/>
      <c r="F27" s="35"/>
      <c r="G27" s="35"/>
      <c r="H27" s="35"/>
      <c r="I27" s="35"/>
    </row>
    <row r="28" spans="1:9" x14ac:dyDescent="0.2">
      <c r="A28" s="37" t="s">
        <v>83</v>
      </c>
      <c r="B28" s="40">
        <v>1</v>
      </c>
      <c r="C28" s="37"/>
      <c r="D28" s="37" t="s">
        <v>84</v>
      </c>
      <c r="E28" s="37"/>
      <c r="F28" s="37"/>
      <c r="G28" s="37"/>
      <c r="H28" s="37"/>
      <c r="I28" s="37"/>
    </row>
    <row r="29" spans="1:9" x14ac:dyDescent="0.2">
      <c r="A29" s="35" t="s">
        <v>104</v>
      </c>
      <c r="B29" s="38">
        <v>0</v>
      </c>
      <c r="C29" s="35"/>
      <c r="D29" s="35" t="s">
        <v>99</v>
      </c>
      <c r="E29" s="35"/>
      <c r="F29" s="35"/>
      <c r="G29" s="35"/>
      <c r="H29" s="35"/>
      <c r="I29" s="35"/>
    </row>
    <row r="30" spans="1:9" x14ac:dyDescent="0.2">
      <c r="A30" s="36" t="s">
        <v>107</v>
      </c>
      <c r="B30" s="39">
        <v>5</v>
      </c>
      <c r="C30" s="36"/>
      <c r="D30" s="36" t="s">
        <v>100</v>
      </c>
      <c r="E30" s="36"/>
      <c r="F30" s="36"/>
      <c r="G30" s="36"/>
      <c r="H30" s="36"/>
      <c r="I30" s="36"/>
    </row>
    <row r="31" spans="1:9" x14ac:dyDescent="0.2">
      <c r="A31" s="36" t="s">
        <v>108</v>
      </c>
      <c r="B31" s="39">
        <v>1.5</v>
      </c>
      <c r="C31" s="36"/>
      <c r="D31" s="36" t="s">
        <v>109</v>
      </c>
      <c r="E31" s="36"/>
      <c r="F31" s="36"/>
      <c r="G31" s="36"/>
      <c r="H31" s="36"/>
      <c r="I31" s="36"/>
    </row>
    <row r="32" spans="1:9" s="14" customFormat="1" x14ac:dyDescent="0.2">
      <c r="A32" s="35" t="s">
        <v>105</v>
      </c>
      <c r="B32" s="35">
        <v>5000</v>
      </c>
      <c r="C32" s="35"/>
      <c r="D32" s="35" t="s">
        <v>101</v>
      </c>
      <c r="E32" s="35"/>
      <c r="F32" s="35"/>
      <c r="G32" s="35"/>
      <c r="H32" s="35"/>
      <c r="I32" s="35"/>
    </row>
    <row r="33" spans="1:9" s="14" customFormat="1" x14ac:dyDescent="0.2">
      <c r="A33" s="13" t="s">
        <v>106</v>
      </c>
      <c r="B33" s="13">
        <v>30000</v>
      </c>
      <c r="C33" s="13"/>
      <c r="D33" s="13" t="s">
        <v>102</v>
      </c>
      <c r="E33" s="13"/>
      <c r="F33" s="13"/>
      <c r="G33" s="13"/>
      <c r="H33" s="13"/>
      <c r="I33" s="13"/>
    </row>
    <row r="34" spans="1:9" s="14" customFormat="1" x14ac:dyDescent="0.2">
      <c r="A34" s="13" t="s">
        <v>103</v>
      </c>
      <c r="B34" s="13">
        <v>2000</v>
      </c>
      <c r="C34" s="13"/>
      <c r="D34" s="36" t="s">
        <v>109</v>
      </c>
      <c r="E34" s="13"/>
      <c r="F34" s="13"/>
      <c r="G34" s="13"/>
      <c r="H34" s="13"/>
      <c r="I34" s="13"/>
    </row>
    <row r="35" spans="1:9" s="14" customFormat="1" x14ac:dyDescent="0.2">
      <c r="A35" s="35" t="s">
        <v>111</v>
      </c>
      <c r="B35" s="35">
        <v>10</v>
      </c>
      <c r="C35" s="35"/>
      <c r="D35" s="35" t="s">
        <v>110</v>
      </c>
      <c r="E35" s="35"/>
      <c r="F35" s="35"/>
      <c r="G35" s="35"/>
      <c r="H35" s="35"/>
      <c r="I35" s="35"/>
    </row>
    <row r="36" spans="1:9" s="14" customFormat="1" x14ac:dyDescent="0.2">
      <c r="A36" s="13" t="s">
        <v>112</v>
      </c>
      <c r="B36" s="13">
        <v>2000</v>
      </c>
      <c r="C36" s="13"/>
      <c r="D36" s="13" t="s">
        <v>114</v>
      </c>
      <c r="E36" s="13"/>
      <c r="F36" s="13"/>
      <c r="G36" s="13"/>
      <c r="H36" s="13"/>
      <c r="I36" s="13"/>
    </row>
    <row r="37" spans="1:9" s="14" customFormat="1" x14ac:dyDescent="0.2">
      <c r="A37" s="13" t="s">
        <v>113</v>
      </c>
      <c r="B37" s="41">
        <v>1</v>
      </c>
      <c r="C37" s="13"/>
      <c r="D37" s="13" t="s">
        <v>122</v>
      </c>
      <c r="E37" s="13"/>
      <c r="F37" s="13"/>
      <c r="G37" s="13"/>
      <c r="H37" s="13"/>
      <c r="I37" s="13"/>
    </row>
    <row r="38" spans="1:9" s="14" customFormat="1" x14ac:dyDescent="0.2">
      <c r="A38" s="13" t="s">
        <v>124</v>
      </c>
      <c r="B38" s="41">
        <v>0.2</v>
      </c>
      <c r="C38" s="13"/>
      <c r="D38" s="13" t="s">
        <v>123</v>
      </c>
      <c r="E38" s="13"/>
      <c r="F38" s="13"/>
      <c r="G38" s="13"/>
      <c r="H38" s="13"/>
      <c r="I38" s="13"/>
    </row>
    <row r="39" spans="1:9" s="14" customFormat="1" x14ac:dyDescent="0.2">
      <c r="A39" s="13" t="s">
        <v>125</v>
      </c>
      <c r="B39" s="41">
        <v>1000</v>
      </c>
      <c r="C39" s="13"/>
      <c r="D39" s="13" t="s">
        <v>126</v>
      </c>
      <c r="E39" s="13"/>
      <c r="F39" s="13"/>
      <c r="G39" s="13"/>
      <c r="H39" s="13"/>
      <c r="I39" s="13"/>
    </row>
    <row r="40" spans="1:9" s="14" customFormat="1" x14ac:dyDescent="0.2"/>
    <row r="41" spans="1:9" s="14" customFormat="1" ht="21" x14ac:dyDescent="0.25">
      <c r="A41" s="11" t="s">
        <v>115</v>
      </c>
      <c r="B41" s="11"/>
      <c r="C41" s="11"/>
      <c r="D41" s="13"/>
      <c r="E41" s="13"/>
      <c r="F41" s="13"/>
      <c r="G41" s="13"/>
      <c r="H41" s="13"/>
      <c r="I41" s="13"/>
    </row>
    <row r="42" spans="1:9" s="14" customFormat="1" x14ac:dyDescent="0.2">
      <c r="A42" s="35" t="s">
        <v>116</v>
      </c>
      <c r="B42" s="35">
        <v>0</v>
      </c>
      <c r="C42" s="35"/>
      <c r="D42" s="35" t="s">
        <v>117</v>
      </c>
      <c r="E42" s="35"/>
      <c r="F42" s="35"/>
      <c r="G42" s="35"/>
      <c r="H42" s="35"/>
      <c r="I42" s="35"/>
    </row>
    <row r="43" spans="1:9" s="14" customFormat="1" x14ac:dyDescent="0.2">
      <c r="A43" s="13" t="s">
        <v>119</v>
      </c>
      <c r="B43" s="13">
        <v>2.8</v>
      </c>
      <c r="C43" s="13"/>
      <c r="D43" s="13" t="s">
        <v>120</v>
      </c>
      <c r="E43" s="13"/>
      <c r="F43" s="13"/>
      <c r="G43" s="13"/>
      <c r="H43" s="13"/>
      <c r="I43" s="13"/>
    </row>
    <row r="44" spans="1:9" s="14" customFormat="1" x14ac:dyDescent="0.2">
      <c r="A44" s="13" t="s">
        <v>118</v>
      </c>
      <c r="B44" s="41">
        <v>32000</v>
      </c>
      <c r="C44" s="13"/>
      <c r="D44" s="13" t="s">
        <v>121</v>
      </c>
      <c r="E44" s="13"/>
      <c r="F44" s="13"/>
      <c r="G44" s="13"/>
      <c r="H44" s="13"/>
      <c r="I44" s="13"/>
    </row>
    <row r="45" spans="1:9" s="14" customFormat="1" x14ac:dyDescent="0.2"/>
    <row r="46" spans="1:9" s="14" customFormat="1" x14ac:dyDescent="0.2"/>
    <row r="47" spans="1:9" s="14" customFormat="1" x14ac:dyDescent="0.2"/>
    <row r="48" spans="1:9" s="14" customFormat="1" x14ac:dyDescent="0.2"/>
    <row r="49" s="14" customFormat="1" x14ac:dyDescent="0.2"/>
    <row r="50" s="14" customFormat="1" x14ac:dyDescent="0.2"/>
    <row r="51" s="14" customFormat="1" x14ac:dyDescent="0.2"/>
    <row r="52" s="14" customFormat="1" x14ac:dyDescent="0.2"/>
    <row r="53" s="14" customFormat="1" x14ac:dyDescent="0.2"/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Sample</vt:lpstr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 Schimmelpfennig</dc:creator>
  <cp:lastModifiedBy>Jim Tesson</cp:lastModifiedBy>
  <dcterms:created xsi:type="dcterms:W3CDTF">2018-09-17T11:27:51Z</dcterms:created>
  <dcterms:modified xsi:type="dcterms:W3CDTF">2019-06-13T15:11:40Z</dcterms:modified>
</cp:coreProperties>
</file>