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MST2\L485 MST2 MV ODE\"/>
    </mc:Choice>
  </mc:AlternateContent>
  <bookViews>
    <workbookView xWindow="480" yWindow="150" windowWidth="20730" windowHeight="9525" activeTab="1"/>
  </bookViews>
  <sheets>
    <sheet name="HEADER" sheetId="1" r:id="rId1"/>
    <sheet name="ORIG_ASSAY" sheetId="2" r:id="rId2"/>
    <sheet name="SURVE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52511"/>
</workbook>
</file>

<file path=xl/calcChain.xml><?xml version="1.0" encoding="utf-8"?>
<calcChain xmlns="http://schemas.openxmlformats.org/spreadsheetml/2006/main">
  <c r="C115" i="2" l="1"/>
  <c r="B116" i="2" s="1"/>
  <c r="C116" i="2" s="1"/>
  <c r="B117" i="2" s="1"/>
  <c r="C117" i="2" s="1"/>
  <c r="B115" i="2"/>
  <c r="B111" i="2"/>
  <c r="C111" i="2" s="1"/>
  <c r="B112" i="2" s="1"/>
  <c r="C112" i="2" s="1"/>
  <c r="B113" i="2" s="1"/>
  <c r="C113" i="2" s="1"/>
  <c r="B107" i="2"/>
  <c r="C107" i="2" s="1"/>
  <c r="B108" i="2" s="1"/>
  <c r="C108" i="2" s="1"/>
  <c r="B109" i="2" s="1"/>
  <c r="C109" i="2" s="1"/>
  <c r="B103" i="2"/>
  <c r="C103" i="2" s="1"/>
  <c r="B104" i="2" s="1"/>
  <c r="C104" i="2" s="1"/>
  <c r="B105" i="2" s="1"/>
  <c r="C105" i="2" s="1"/>
  <c r="B100" i="2"/>
  <c r="C100" i="2" s="1"/>
  <c r="B101" i="2" s="1"/>
  <c r="C101" i="2" s="1"/>
  <c r="B97" i="2"/>
  <c r="C97" i="2" s="1"/>
  <c r="B98" i="2" s="1"/>
  <c r="C98" i="2" s="1"/>
  <c r="B94" i="2"/>
  <c r="C94" i="2" s="1"/>
  <c r="B95" i="2" s="1"/>
  <c r="C95" i="2" s="1"/>
  <c r="B91" i="2"/>
  <c r="C91" i="2" s="1"/>
  <c r="B92" i="2" s="1"/>
  <c r="C92" i="2" s="1"/>
  <c r="B87" i="2"/>
  <c r="C87" i="2" s="1"/>
  <c r="B88" i="2" s="1"/>
  <c r="C88" i="2" s="1"/>
  <c r="B89" i="2" s="1"/>
  <c r="C89" i="2" s="1"/>
  <c r="B83" i="2"/>
  <c r="C83" i="2" s="1"/>
  <c r="B84" i="2" s="1"/>
  <c r="C84" i="2" s="1"/>
  <c r="B85" i="2" s="1"/>
  <c r="C85" i="2" s="1"/>
  <c r="L30" i="2" l="1"/>
  <c r="H5" i="2"/>
  <c r="L31" i="2" l="1"/>
  <c r="L32" i="2"/>
  <c r="L33" i="2"/>
  <c r="L34" i="2"/>
  <c r="L35" i="2"/>
  <c r="L36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G36" i="2"/>
  <c r="H36" i="2"/>
  <c r="I36" i="2"/>
  <c r="J36" i="2"/>
  <c r="E32" i="2"/>
  <c r="E33" i="2"/>
  <c r="E34" i="2"/>
  <c r="E35" i="2"/>
  <c r="E36" i="2"/>
  <c r="C32" i="2"/>
  <c r="B33" i="2" s="1"/>
  <c r="C33" i="2" s="1"/>
  <c r="B34" i="2" s="1"/>
  <c r="C34" i="2" s="1"/>
  <c r="B35" i="2" s="1"/>
  <c r="C35" i="2" s="1"/>
  <c r="B36" i="2" s="1"/>
  <c r="C36" i="2" s="1"/>
  <c r="F30" i="2"/>
  <c r="G30" i="2"/>
  <c r="H30" i="2"/>
  <c r="I30" i="2"/>
  <c r="J30" i="2"/>
  <c r="F31" i="2"/>
  <c r="G31" i="2"/>
  <c r="H31" i="2"/>
  <c r="I31" i="2"/>
  <c r="J31" i="2"/>
  <c r="E30" i="2"/>
  <c r="E31" i="2"/>
  <c r="C30" i="2"/>
  <c r="B31" i="2" s="1"/>
  <c r="C31" i="2" s="1"/>
  <c r="L28" i="2"/>
  <c r="L29" i="2"/>
  <c r="F28" i="2"/>
  <c r="G28" i="2"/>
  <c r="H28" i="2"/>
  <c r="I28" i="2"/>
  <c r="J28" i="2"/>
  <c r="F29" i="2"/>
  <c r="G29" i="2"/>
  <c r="H29" i="2"/>
  <c r="I29" i="2"/>
  <c r="J29" i="2"/>
  <c r="E28" i="2"/>
  <c r="E29" i="2"/>
  <c r="C28" i="2"/>
  <c r="B29" i="2" s="1"/>
  <c r="C29" i="2" s="1"/>
  <c r="L24" i="2"/>
  <c r="L25" i="2"/>
  <c r="L26" i="2"/>
  <c r="L27" i="2"/>
  <c r="L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3" i="2"/>
  <c r="G23" i="2"/>
  <c r="H23" i="2"/>
  <c r="I23" i="2"/>
  <c r="E24" i="2"/>
  <c r="E25" i="2"/>
  <c r="E26" i="2"/>
  <c r="E27" i="2"/>
  <c r="E23" i="2"/>
  <c r="C23" i="2"/>
  <c r="B24" i="2" s="1"/>
  <c r="C24" i="2" s="1"/>
  <c r="B25" i="2" s="1"/>
  <c r="C25" i="2" s="1"/>
  <c r="B26" i="2" s="1"/>
  <c r="C26" i="2" s="1"/>
  <c r="B27" i="2" s="1"/>
  <c r="C27" i="2" s="1"/>
  <c r="L19" i="2"/>
  <c r="L20" i="2"/>
  <c r="L21" i="2"/>
  <c r="L22" i="2"/>
  <c r="F19" i="2"/>
  <c r="G19" i="2"/>
  <c r="H19" i="2"/>
  <c r="I19" i="2"/>
  <c r="J19" i="2"/>
  <c r="F20" i="2"/>
  <c r="G20" i="2"/>
  <c r="H20" i="2"/>
  <c r="I20" i="2"/>
  <c r="J20" i="2"/>
  <c r="F21" i="2"/>
  <c r="G21" i="2"/>
  <c r="H21" i="2"/>
  <c r="I21" i="2"/>
  <c r="J21" i="2"/>
  <c r="F22" i="2"/>
  <c r="G22" i="2"/>
  <c r="H22" i="2"/>
  <c r="I22" i="2"/>
  <c r="J22" i="2"/>
  <c r="E19" i="2"/>
  <c r="E20" i="2"/>
  <c r="E21" i="2"/>
  <c r="E22" i="2"/>
  <c r="C19" i="2"/>
  <c r="B20" i="2" s="1"/>
  <c r="C20" i="2" s="1"/>
  <c r="B21" i="2" s="1"/>
  <c r="C21" i="2" s="1"/>
  <c r="B22" i="2" s="1"/>
  <c r="C22" i="2" s="1"/>
  <c r="C17" i="2" l="1"/>
  <c r="B18" i="2" s="1"/>
  <c r="C18" i="2" s="1"/>
  <c r="L18" i="2"/>
  <c r="L17" i="2"/>
  <c r="F18" i="2"/>
  <c r="G18" i="2"/>
  <c r="H18" i="2"/>
  <c r="I18" i="2"/>
  <c r="E18" i="2"/>
  <c r="F17" i="2"/>
  <c r="G17" i="2"/>
  <c r="H17" i="2"/>
  <c r="I17" i="2"/>
  <c r="E17" i="2"/>
  <c r="C13" i="2"/>
  <c r="B14" i="2" s="1"/>
  <c r="C14" i="2" s="1"/>
  <c r="B15" i="2" s="1"/>
  <c r="C15" i="2" s="1"/>
  <c r="B16" i="2" s="1"/>
  <c r="C16" i="2" s="1"/>
  <c r="L15" i="2"/>
  <c r="L16" i="2"/>
  <c r="L13" i="2"/>
  <c r="L14" i="2"/>
  <c r="F15" i="2"/>
  <c r="G15" i="2"/>
  <c r="H15" i="2"/>
  <c r="I15" i="2"/>
  <c r="F16" i="2"/>
  <c r="G16" i="2"/>
  <c r="H16" i="2"/>
  <c r="I16" i="2"/>
  <c r="E15" i="2"/>
  <c r="E16" i="2"/>
  <c r="F13" i="2"/>
  <c r="G13" i="2"/>
  <c r="H13" i="2"/>
  <c r="I13" i="2"/>
  <c r="F14" i="2"/>
  <c r="G14" i="2"/>
  <c r="H14" i="2"/>
  <c r="I14" i="2"/>
  <c r="E13" i="2"/>
  <c r="E14" i="2"/>
  <c r="C9" i="2"/>
  <c r="B10" i="2" s="1"/>
  <c r="C10" i="2" s="1"/>
  <c r="B11" i="2" s="1"/>
  <c r="C11" i="2" s="1"/>
  <c r="B12" i="2" s="1"/>
  <c r="C12" i="2" s="1"/>
  <c r="L9" i="2"/>
  <c r="L10" i="2"/>
  <c r="L11" i="2"/>
  <c r="L12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E9" i="2"/>
  <c r="E10" i="2"/>
  <c r="E11" i="2"/>
  <c r="E12" i="2"/>
  <c r="C6" i="2" l="1"/>
  <c r="B7" i="2" s="1"/>
  <c r="C7" i="2" s="1"/>
  <c r="B8" i="2" s="1"/>
  <c r="C8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Juvi Lou Jovita</author>
    <author>Mark Neil Adorable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-0.003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-1.10</t>
        </r>
      </text>
    </comment>
    <comment ref="L95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-0.13</t>
        </r>
      </text>
    </comment>
    <comment ref="L98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-1.08</t>
        </r>
      </text>
    </comment>
  </commentList>
</comments>
</file>

<file path=xl/sharedStrings.xml><?xml version="1.0" encoding="utf-8"?>
<sst xmlns="http://schemas.openxmlformats.org/spreadsheetml/2006/main" count="817" uniqueCount="307">
  <si>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</si>
  <si>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</si>
  <si>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</si>
  <si>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</si>
  <si>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</si>
  <si>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</si>
  <si>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</si>
  <si>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</si>
  <si>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</si>
  <si>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</si>
  <si>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</si>
  <si>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</si>
  <si>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</si>
  <si>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</si>
  <si>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</si>
  <si>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</si>
  <si>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</si>
  <si>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</si>
  <si>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</si>
  <si>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</si>
  <si>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</si>
  <si>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</si>
  <si>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</si>
  <si>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</si>
  <si>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</si>
  <si>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</si>
  <si>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</si>
  <si>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</si>
  <si>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</si>
  <si>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</si>
  <si>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</si>
  <si>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FW</t>
  </si>
  <si>
    <t>MST2_MV_485_E_001</t>
  </si>
  <si>
    <t>J. BANTAYAN</t>
  </si>
  <si>
    <t>MV</t>
  </si>
  <si>
    <t>HW</t>
  </si>
  <si>
    <t>B-17463</t>
  </si>
  <si>
    <t>MST2_MV_485_E_002</t>
  </si>
  <si>
    <t>B-17556</t>
  </si>
  <si>
    <t>MST2_MV_485_E_003</t>
  </si>
  <si>
    <t>MST2_MV_485_E_004</t>
  </si>
  <si>
    <t>MST2_MV_485_E_005</t>
  </si>
  <si>
    <t>B-17594</t>
  </si>
  <si>
    <t>B-17685</t>
  </si>
  <si>
    <t>B-17785</t>
  </si>
  <si>
    <t>MST2_MV_485_E_006</t>
  </si>
  <si>
    <t>2/22/2019</t>
  </si>
  <si>
    <t>B-17903</t>
  </si>
  <si>
    <t>MST2_MV_485_E_007</t>
  </si>
  <si>
    <t>2/28/2019</t>
  </si>
  <si>
    <t>B-17954</t>
  </si>
  <si>
    <t>MST2_MV_485_E_008</t>
  </si>
  <si>
    <t>B-18085</t>
  </si>
  <si>
    <t>MST2_MV_485_E_009</t>
  </si>
  <si>
    <t>3/18/2019</t>
  </si>
  <si>
    <t>B-18167</t>
  </si>
  <si>
    <t>MST2_MV_485_E_010</t>
  </si>
  <si>
    <t>3/25/2019</t>
  </si>
  <si>
    <t>B-18252</t>
  </si>
  <si>
    <t>MST2_MV_485_E_011</t>
  </si>
  <si>
    <t>MST2_MV_485_E_012</t>
  </si>
  <si>
    <t>MST2_MV_485_E_013</t>
  </si>
  <si>
    <t>MST2_MV_485_E_014</t>
  </si>
  <si>
    <t>MST2_MV_485_E_015</t>
  </si>
  <si>
    <t>MST2_MV_485_E_016</t>
  </si>
  <si>
    <t>MST2_MV_485_E_017</t>
  </si>
  <si>
    <t>MST2_MV_485_E_018</t>
  </si>
  <si>
    <t>MST2_MV_485_E_019</t>
  </si>
  <si>
    <t>MST2_MV_485_E_020</t>
  </si>
  <si>
    <t>MST2_MV_485_E_021</t>
  </si>
  <si>
    <t>MST2_MV_485_E_022</t>
  </si>
  <si>
    <t>MST2_MV_485_E_023</t>
  </si>
  <si>
    <t>MST2_MV_485_E_024</t>
  </si>
  <si>
    <t>MST2_MV_485_E_025</t>
  </si>
  <si>
    <t>MST2_MV_485_E_026</t>
  </si>
  <si>
    <t>MST2_MV_485_E_027</t>
  </si>
  <si>
    <t>MST2_MV_485_E_028</t>
  </si>
  <si>
    <t>MST2_MV_485_E_029</t>
  </si>
  <si>
    <t>MST2_MV_485_E_030</t>
  </si>
  <si>
    <t>MST2_MV_485_E_031</t>
  </si>
  <si>
    <t>MST2_MV_485_E_032</t>
  </si>
  <si>
    <t>MST2_MV_485_E_033</t>
  </si>
  <si>
    <t>MST2_MV_485_E_034</t>
  </si>
  <si>
    <t>MST2_MV_485_E_035</t>
  </si>
  <si>
    <t>MST2_MV_485_E_036</t>
  </si>
  <si>
    <t>MST2_MV_485_E_037</t>
  </si>
  <si>
    <t>MST2_MV_485_E_038</t>
  </si>
  <si>
    <t>MST2_MV_485_E_039</t>
  </si>
  <si>
    <t>MST2_MV_485_E_040</t>
  </si>
  <si>
    <t>MST2_MV_485_E_041</t>
  </si>
  <si>
    <t>MST2_MV_485_E_042</t>
  </si>
  <si>
    <t>MST2_MV_485_E_043</t>
  </si>
  <si>
    <t>MST2_MV_485_E_044</t>
  </si>
  <si>
    <t>MST2_MV_485_E_045</t>
  </si>
  <si>
    <t>MST2_MV_485_E_046</t>
  </si>
  <si>
    <t>MST2_MV_485_E_047</t>
  </si>
  <si>
    <t>MST2_MV_485_E_048</t>
  </si>
  <si>
    <t>MST2_MV_485_E_049</t>
  </si>
  <si>
    <t>MST2_MV_485_E_050</t>
  </si>
  <si>
    <t>MST2_MV_485_E_051</t>
  </si>
  <si>
    <t>MST2_MV_485_E_052</t>
  </si>
  <si>
    <t>MST2_MV_485_E_053</t>
  </si>
  <si>
    <t>MST2_MV_485_E_054</t>
  </si>
  <si>
    <t>MST2_MV_485_E_055</t>
  </si>
  <si>
    <t>MST2_MV_485_E_056</t>
  </si>
  <si>
    <t>MST2_MV_485_E_057</t>
  </si>
  <si>
    <t>MST2_MV_485_E_058</t>
  </si>
  <si>
    <t>MST2_MV_485_E_059</t>
  </si>
  <si>
    <t>MST2_MV_485_E_060</t>
  </si>
  <si>
    <t>MST2_MV_485_E_061</t>
  </si>
  <si>
    <t>MST2_MV_485_E_062</t>
  </si>
  <si>
    <t>MST2_MV_485_E_063</t>
  </si>
  <si>
    <t>MST2_MV_485_E_064</t>
  </si>
  <si>
    <t>MST2_MV_485_E_065</t>
  </si>
  <si>
    <t>O. SUNGANGA</t>
  </si>
  <si>
    <t>02/22/2019</t>
  </si>
  <si>
    <t>02/28/2019</t>
  </si>
  <si>
    <t>03/19/2019</t>
  </si>
  <si>
    <t>03/25/2019</t>
  </si>
  <si>
    <t>05/25/2023</t>
  </si>
  <si>
    <t>05/22/2022</t>
  </si>
  <si>
    <t>05/21/2021</t>
  </si>
  <si>
    <t>05/19/2020</t>
  </si>
  <si>
    <t>05/27/2024</t>
  </si>
  <si>
    <t>05/31/2025</t>
  </si>
  <si>
    <t>05/20/2020</t>
  </si>
  <si>
    <t>B-2021410</t>
  </si>
  <si>
    <t>05/21/2020</t>
  </si>
  <si>
    <t>B-2021424</t>
  </si>
  <si>
    <t>05/22/2020</t>
  </si>
  <si>
    <t>B-2021434</t>
  </si>
  <si>
    <t>05/25/2020</t>
  </si>
  <si>
    <t>B-2021463</t>
  </si>
  <si>
    <t>05/27/2020</t>
  </si>
  <si>
    <t>05/28/2020</t>
  </si>
  <si>
    <t>B-2021485</t>
  </si>
  <si>
    <t>05/31/2020</t>
  </si>
  <si>
    <t>B-2021531</t>
  </si>
  <si>
    <t>B-2021559</t>
  </si>
  <si>
    <t>B-2021571</t>
  </si>
  <si>
    <t>B-2021624</t>
  </si>
  <si>
    <t>B-2021642</t>
  </si>
  <si>
    <t>31.65</t>
  </si>
  <si>
    <t>32.46</t>
  </si>
  <si>
    <t>30.91</t>
  </si>
  <si>
    <t>28.42</t>
  </si>
  <si>
    <t>27.80</t>
  </si>
  <si>
    <t>28.48</t>
  </si>
  <si>
    <t>314.57</t>
  </si>
  <si>
    <t>25.24</t>
  </si>
  <si>
    <t>11.12</t>
  </si>
  <si>
    <t>28.98</t>
  </si>
  <si>
    <t>39.34</t>
  </si>
  <si>
    <t>16.65</t>
  </si>
  <si>
    <t>24.59</t>
  </si>
  <si>
    <t>24.22</t>
  </si>
  <si>
    <t>53.94</t>
  </si>
  <si>
    <t>24.09</t>
  </si>
  <si>
    <t>27.25</t>
  </si>
  <si>
    <t>37.16</t>
  </si>
  <si>
    <t>4.17</t>
  </si>
  <si>
    <t>18.57</t>
  </si>
  <si>
    <t>63.84</t>
  </si>
  <si>
    <t>47.43</t>
  </si>
  <si>
    <t>28.16</t>
  </si>
  <si>
    <t>16.87</t>
  </si>
  <si>
    <t>4.99</t>
  </si>
  <si>
    <t>31.04</t>
  </si>
  <si>
    <t>38.49</t>
  </si>
  <si>
    <t>37.14</t>
  </si>
  <si>
    <t>17.39</t>
  </si>
  <si>
    <t>18.10</t>
  </si>
  <si>
    <t>17.19</t>
  </si>
  <si>
    <t>19.02</t>
  </si>
  <si>
    <t>20.65</t>
  </si>
  <si>
    <t>22.88</t>
  </si>
  <si>
    <t>29.46</t>
  </si>
  <si>
    <t>19.51</t>
  </si>
  <si>
    <t>12.14</t>
  </si>
  <si>
    <t>10.27</t>
  </si>
  <si>
    <t>16.21</t>
  </si>
  <si>
    <t>23.82</t>
  </si>
  <si>
    <t>34.43</t>
  </si>
  <si>
    <t>33.11</t>
  </si>
  <si>
    <t>28.90</t>
  </si>
  <si>
    <t>27.61</t>
  </si>
  <si>
    <t>30.46</t>
  </si>
  <si>
    <t>35.42</t>
  </si>
  <si>
    <t>31.80</t>
  </si>
  <si>
    <t>25.67</t>
  </si>
  <si>
    <t>24.98</t>
  </si>
  <si>
    <t>22.25</t>
  </si>
  <si>
    <t>26.72</t>
  </si>
  <si>
    <t>33.22</t>
  </si>
  <si>
    <t>28.25</t>
  </si>
  <si>
    <t>8.85</t>
  </si>
  <si>
    <t>5.39</t>
  </si>
  <si>
    <t>614581.7137</t>
  </si>
  <si>
    <t>815797.6891</t>
  </si>
  <si>
    <t>614586.7002</t>
  </si>
  <si>
    <t>815794.2546</t>
  </si>
  <si>
    <t>614590.3877</t>
  </si>
  <si>
    <t>815792.7395</t>
  </si>
  <si>
    <t>614592.8470</t>
  </si>
  <si>
    <t>815791.2149</t>
  </si>
  <si>
    <t>614595.4568</t>
  </si>
  <si>
    <t>815788.0270</t>
  </si>
  <si>
    <t>614606.8518</t>
  </si>
  <si>
    <t>815785.9336</t>
  </si>
  <si>
    <t>614609.2882</t>
  </si>
  <si>
    <t>815797.6094</t>
  </si>
  <si>
    <t>614610.0753</t>
  </si>
  <si>
    <t>815783.4710</t>
  </si>
  <si>
    <t>614613.1947</t>
  </si>
  <si>
    <t>815798.5828</t>
  </si>
  <si>
    <t>614617.1307</t>
  </si>
  <si>
    <t>815796.9793</t>
  </si>
  <si>
    <t>614622.6028</t>
  </si>
  <si>
    <t>815793.4841</t>
  </si>
  <si>
    <t>614630.8668</t>
  </si>
  <si>
    <t>815789.3901</t>
  </si>
  <si>
    <t>614637.8516</t>
  </si>
  <si>
    <t>815786.8237</t>
  </si>
  <si>
    <t>614641.1131</t>
  </si>
  <si>
    <t>815785.1291</t>
  </si>
  <si>
    <t>614644.4769</t>
  </si>
  <si>
    <t>815783.1778</t>
  </si>
  <si>
    <t>614651.6156</t>
  </si>
  <si>
    <t>815778.8129</t>
  </si>
  <si>
    <t>614657.4194</t>
  </si>
  <si>
    <t>815776.0643</t>
  </si>
  <si>
    <t>614662.9400</t>
  </si>
  <si>
    <t>815772.8808</t>
  </si>
  <si>
    <t>614671.5669</t>
  </si>
  <si>
    <t>815769.6198</t>
  </si>
  <si>
    <t>614677.1902</t>
  </si>
  <si>
    <t>815768.5917</t>
  </si>
  <si>
    <t>614684.1464</t>
  </si>
  <si>
    <t>815763.9003</t>
  </si>
  <si>
    <t>614690.9343</t>
  </si>
  <si>
    <t>815754.7644</t>
  </si>
  <si>
    <t>614694.9837</t>
  </si>
  <si>
    <t>815752.0312</t>
  </si>
  <si>
    <t>614700.1148</t>
  </si>
  <si>
    <t>815750.5581</t>
  </si>
  <si>
    <t>614708.6127</t>
  </si>
  <si>
    <t>815749.3712</t>
  </si>
  <si>
    <t>614716.7097</t>
  </si>
  <si>
    <t>815747.0697</t>
  </si>
  <si>
    <t>614719.2678</t>
  </si>
  <si>
    <t>815744.7123</t>
  </si>
  <si>
    <t>614725.2748</t>
  </si>
  <si>
    <t>815736.7762</t>
  </si>
  <si>
    <t>614731.4760</t>
  </si>
  <si>
    <t>815735.4261</t>
  </si>
  <si>
    <t>614735.7783</t>
  </si>
  <si>
    <t>815733.8737</t>
  </si>
  <si>
    <t>614739.3304</t>
  </si>
  <si>
    <t>815733.0487</t>
  </si>
  <si>
    <t>614743.3067</t>
  </si>
  <si>
    <t>815732.0228</t>
  </si>
  <si>
    <t>614746.1427</t>
  </si>
  <si>
    <t>815730.7363</t>
  </si>
  <si>
    <t>614748.8940</t>
  </si>
  <si>
    <t>815729.7724</t>
  </si>
  <si>
    <t>614751.7156</t>
  </si>
  <si>
    <t>815728.2484</t>
  </si>
  <si>
    <t>614758.0949</t>
  </si>
  <si>
    <t>815725.1473</t>
  </si>
  <si>
    <t>614764.5966</t>
  </si>
  <si>
    <t>815724.2520</t>
  </si>
  <si>
    <t>614767.9980</t>
  </si>
  <si>
    <t>815723.7424</t>
  </si>
  <si>
    <t>614772.4318</t>
  </si>
  <si>
    <t>815722.6559</t>
  </si>
  <si>
    <t>614776.3235</t>
  </si>
  <si>
    <t>815720.5868</t>
  </si>
  <si>
    <t>614781.6687</t>
  </si>
  <si>
    <t>815717.6081</t>
  </si>
  <si>
    <t>614785.8409</t>
  </si>
  <si>
    <t>815714.5921</t>
  </si>
  <si>
    <t>614790.0471</t>
  </si>
  <si>
    <t>815712.0336</t>
  </si>
  <si>
    <t>614794.2924</t>
  </si>
  <si>
    <t>815709.3227</t>
  </si>
  <si>
    <t>614797.2687</t>
  </si>
  <si>
    <t>815707.5058</t>
  </si>
  <si>
    <t>614801.1087</t>
  </si>
  <si>
    <t>815705.3439</t>
  </si>
  <si>
    <t>614803.5612</t>
  </si>
  <si>
    <t>815703.5828</t>
  </si>
  <si>
    <t>614806.9603</t>
  </si>
  <si>
    <t>815702.1221</t>
  </si>
  <si>
    <t>614812.3488</t>
  </si>
  <si>
    <t>815699.8399</t>
  </si>
  <si>
    <t>614814.5877</t>
  </si>
  <si>
    <t>815698.8610</t>
  </si>
  <si>
    <t>614818.1730</t>
  </si>
  <si>
    <t>815697.4265</t>
  </si>
  <si>
    <t>614820.5216</t>
  </si>
  <si>
    <t>815695.9943</t>
  </si>
  <si>
    <t>614822.8632</t>
  </si>
  <si>
    <t>815694.6394</t>
  </si>
  <si>
    <t>614827.5887</t>
  </si>
  <si>
    <t>815692.4790</t>
  </si>
  <si>
    <t>614829.7127</t>
  </si>
  <si>
    <t>815692.4249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</si>
</sst>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/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  <xf numFmtId="2" fontId="4" fillId="3" borderId="1" xfId="1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1%20JANUARY/MINE/MINE-17594-38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2%20FEBRUARY/MINE/MINE-17685-39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2%20FEBRUARY/MINE/MINE-17785-40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2%20FEBRUARY/MINE/MINE-17903-41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2%20FEBRUARY/MINE/MINE-17954-417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3%20MARCH/MINE/MINE-18085-42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3%20MARCH/MINE/MINE-18167-437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3%20MARCH/MINE/MINE-18252-445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350904</v>
          </cell>
          <cell r="E8">
            <v>6.3820000000000006</v>
          </cell>
          <cell r="F8">
            <v>0.14799999999999999</v>
          </cell>
          <cell r="G8">
            <v>7.9000000000000001E-2</v>
          </cell>
          <cell r="H8">
            <v>0.152</v>
          </cell>
          <cell r="K8">
            <v>5.7039999999999997</v>
          </cell>
        </row>
        <row r="9">
          <cell r="B9">
            <v>350905</v>
          </cell>
          <cell r="E9">
            <v>0.34200000000000003</v>
          </cell>
          <cell r="F9">
            <v>0.34899999999999998</v>
          </cell>
          <cell r="G9">
            <v>0.107</v>
          </cell>
          <cell r="H9">
            <v>0.27500000000000002</v>
          </cell>
          <cell r="K9">
            <v>3.63</v>
          </cell>
        </row>
        <row r="10">
          <cell r="B10">
            <v>350906</v>
          </cell>
          <cell r="E10">
            <v>1.8379999999999999</v>
          </cell>
          <cell r="F10">
            <v>1.2E-2</v>
          </cell>
          <cell r="G10">
            <v>6.8000000000000005E-2</v>
          </cell>
          <cell r="H10">
            <v>0.17</v>
          </cell>
          <cell r="K10">
            <v>7.0570000000000004</v>
          </cell>
        </row>
        <row r="11">
          <cell r="B11">
            <v>350907</v>
          </cell>
          <cell r="E11">
            <v>0.40200000000000002</v>
          </cell>
          <cell r="F11">
            <v>6.0000000000000001E-3</v>
          </cell>
          <cell r="G11">
            <v>1.2E-2</v>
          </cell>
          <cell r="H11">
            <v>2.9000000000000001E-2</v>
          </cell>
          <cell r="K11">
            <v>0.42399999999999999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1">
          <cell r="B11">
            <v>352383</v>
          </cell>
          <cell r="E11">
            <v>0.90399999999999991</v>
          </cell>
          <cell r="F11">
            <v>0.10299999999999999</v>
          </cell>
          <cell r="G11">
            <v>3.3000000000000002E-2</v>
          </cell>
          <cell r="H11">
            <v>7.1999999999999995E-2</v>
          </cell>
          <cell r="K11">
            <v>1.1599999999999999</v>
          </cell>
        </row>
        <row r="12">
          <cell r="B12">
            <v>352384</v>
          </cell>
          <cell r="E12">
            <v>2.75</v>
          </cell>
          <cell r="F12">
            <v>6.3E-2</v>
          </cell>
          <cell r="G12">
            <v>0.22600000000000001</v>
          </cell>
          <cell r="H12">
            <v>0.32600000000000001</v>
          </cell>
          <cell r="K12">
            <v>3.0590000000000002</v>
          </cell>
        </row>
        <row r="14">
          <cell r="B14">
            <v>352386</v>
          </cell>
          <cell r="E14">
            <v>5.3639999999999999</v>
          </cell>
          <cell r="F14">
            <v>0.29899999999999999</v>
          </cell>
          <cell r="G14">
            <v>0.28000000000000003</v>
          </cell>
          <cell r="H14">
            <v>0.91</v>
          </cell>
          <cell r="K14">
            <v>6.8390000000000004</v>
          </cell>
        </row>
        <row r="15">
          <cell r="B15">
            <v>352387</v>
          </cell>
          <cell r="E15">
            <v>30.821999999999999</v>
          </cell>
          <cell r="F15">
            <v>0.61399999999999999</v>
          </cell>
          <cell r="G15">
            <v>3.5680000000000001</v>
          </cell>
          <cell r="H15">
            <v>6.9550000000000001</v>
          </cell>
          <cell r="K15">
            <v>7.0270000000000001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2">
          <cell r="B12">
            <v>353952</v>
          </cell>
          <cell r="E12">
            <v>0.35799999999999998</v>
          </cell>
          <cell r="F12">
            <v>0.222</v>
          </cell>
          <cell r="G12">
            <v>2.7E-2</v>
          </cell>
          <cell r="H12">
            <v>0.16600000000000001</v>
          </cell>
          <cell r="K12">
            <v>3.2519999999999998</v>
          </cell>
        </row>
        <row r="14">
          <cell r="B14">
            <v>353954</v>
          </cell>
          <cell r="E14">
            <v>4.08</v>
          </cell>
          <cell r="F14">
            <v>0.46500000000000002</v>
          </cell>
          <cell r="G14">
            <v>2.7E-2</v>
          </cell>
          <cell r="H14">
            <v>6.0999999999999999E-2</v>
          </cell>
          <cell r="K14">
            <v>11.307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355885</v>
          </cell>
          <cell r="E8">
            <v>1.004</v>
          </cell>
          <cell r="F8">
            <v>0.04</v>
          </cell>
          <cell r="G8">
            <v>5.2999999999999999E-2</v>
          </cell>
          <cell r="H8">
            <v>0.106</v>
          </cell>
          <cell r="I8">
            <v>2.9411764705882426</v>
          </cell>
          <cell r="K8">
            <v>4.9080000000000004</v>
          </cell>
        </row>
        <row r="9">
          <cell r="B9">
            <v>355886</v>
          </cell>
          <cell r="E9">
            <v>25.821999999999999</v>
          </cell>
          <cell r="F9">
            <v>0.2</v>
          </cell>
          <cell r="G9">
            <v>0.48299999999999998</v>
          </cell>
          <cell r="H9">
            <v>0.63600000000000001</v>
          </cell>
          <cell r="I9">
            <v>2.9411764705882426</v>
          </cell>
          <cell r="K9">
            <v>11.949</v>
          </cell>
        </row>
        <row r="10">
          <cell r="B10">
            <v>355887</v>
          </cell>
          <cell r="E10">
            <v>0.85199999999999998</v>
          </cell>
          <cell r="F10">
            <v>0.16500000000000001</v>
          </cell>
          <cell r="G10">
            <v>2.7E-2</v>
          </cell>
          <cell r="H10">
            <v>6.3E-2</v>
          </cell>
          <cell r="I10">
            <v>2.9629629629629628</v>
          </cell>
          <cell r="K10">
            <v>7.0229999999999997</v>
          </cell>
        </row>
        <row r="11">
          <cell r="B11">
            <v>355888</v>
          </cell>
          <cell r="E11">
            <v>2.5619999999999998</v>
          </cell>
          <cell r="F11">
            <v>0.32300000000000001</v>
          </cell>
          <cell r="G11">
            <v>0.113</v>
          </cell>
          <cell r="H11">
            <v>0.248</v>
          </cell>
          <cell r="I11">
            <v>2.9197080291970705</v>
          </cell>
          <cell r="K11">
            <v>8.7309999999999999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7">
          <cell r="B17">
            <v>356706</v>
          </cell>
          <cell r="E17">
            <v>1.544</v>
          </cell>
          <cell r="F17">
            <v>0.36687789999999998</v>
          </cell>
          <cell r="G17">
            <v>0.12108379999999999</v>
          </cell>
          <cell r="H17">
            <v>0.39262950000000002</v>
          </cell>
          <cell r="K17">
            <v>3.1240000000000001</v>
          </cell>
        </row>
        <row r="19">
          <cell r="B19">
            <v>356708</v>
          </cell>
          <cell r="E19">
            <v>0.47800000000000004</v>
          </cell>
          <cell r="F19">
            <v>8.0744200000000002E-2</v>
          </cell>
          <cell r="G19">
            <v>0.1086444</v>
          </cell>
          <cell r="H19">
            <v>0.13415820000000001</v>
          </cell>
          <cell r="K19">
            <v>2.6139999999999999</v>
          </cell>
        </row>
        <row r="20">
          <cell r="B20">
            <v>356709</v>
          </cell>
          <cell r="E20">
            <v>1.004</v>
          </cell>
          <cell r="F20">
            <v>0.1260503</v>
          </cell>
          <cell r="G20">
            <v>3.6310700000000001E-2</v>
          </cell>
          <cell r="H20">
            <v>5.8382399999999994E-2</v>
          </cell>
          <cell r="K20">
            <v>1.629</v>
          </cell>
        </row>
        <row r="21">
          <cell r="B21">
            <v>356710</v>
          </cell>
          <cell r="E21">
            <v>2.7119999999999997</v>
          </cell>
          <cell r="F21">
            <v>2.2252714999999998</v>
          </cell>
          <cell r="G21">
            <v>0.43265979999999998</v>
          </cell>
          <cell r="H21">
            <v>0.27872049999999998</v>
          </cell>
          <cell r="K21">
            <v>6.9269999999999996</v>
          </cell>
        </row>
        <row r="22">
          <cell r="B22">
            <v>356711</v>
          </cell>
          <cell r="E22">
            <v>0.66799999999999993</v>
          </cell>
          <cell r="F22">
            <v>0.2160569</v>
          </cell>
          <cell r="G22">
            <v>8.4249500000000005E-2</v>
          </cell>
          <cell r="H22">
            <v>0.1028057</v>
          </cell>
          <cell r="K22">
            <v>3.0760000000000001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358648</v>
          </cell>
          <cell r="E8">
            <v>1.464</v>
          </cell>
          <cell r="F8">
            <v>0.06</v>
          </cell>
          <cell r="G8">
            <v>8.1000000000000003E-2</v>
          </cell>
          <cell r="H8">
            <v>9.5000000000000001E-2</v>
          </cell>
          <cell r="I8">
            <v>2.6845637583892659</v>
          </cell>
          <cell r="K8">
            <v>2.4409999999999998</v>
          </cell>
        </row>
        <row r="9">
          <cell r="B9">
            <v>358649</v>
          </cell>
          <cell r="E9">
            <v>6.95</v>
          </cell>
          <cell r="F9">
            <v>0.28999999999999998</v>
          </cell>
          <cell r="G9">
            <v>0.14399999999999999</v>
          </cell>
          <cell r="H9">
            <v>0.376</v>
          </cell>
          <cell r="I9">
            <v>2.6845637583892659</v>
          </cell>
          <cell r="K9">
            <v>19.667000000000002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360449</v>
          </cell>
          <cell r="E8">
            <v>0.39199999999999996</v>
          </cell>
          <cell r="F8">
            <v>6.7000000000000004E-2</v>
          </cell>
          <cell r="G8">
            <v>1.0999999999999999E-2</v>
          </cell>
          <cell r="H8">
            <v>1.7999999999999999E-2</v>
          </cell>
          <cell r="I8">
            <v>2.6666666666666665</v>
          </cell>
        </row>
        <row r="9">
          <cell r="B9">
            <v>360450</v>
          </cell>
          <cell r="E9">
            <v>29.868000000000002</v>
          </cell>
          <cell r="F9">
            <v>0.13100000000000001</v>
          </cell>
          <cell r="G9">
            <v>5.7000000000000002E-2</v>
          </cell>
          <cell r="H9">
            <v>0.187</v>
          </cell>
          <cell r="I9">
            <v>2.6666666666666665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5">
          <cell r="B15">
            <v>361872</v>
          </cell>
          <cell r="E15">
            <v>7.5999999999999998E-2</v>
          </cell>
          <cell r="F15">
            <v>0.11799999999999999</v>
          </cell>
          <cell r="G15">
            <v>1.0999999999999999E-2</v>
          </cell>
          <cell r="H15">
            <v>1.2E-2</v>
          </cell>
          <cell r="I15">
            <v>2.7397260273972561</v>
          </cell>
          <cell r="K15">
            <v>2.3149999999999999</v>
          </cell>
        </row>
        <row r="16">
          <cell r="B16">
            <v>361873</v>
          </cell>
          <cell r="E16">
            <v>7.9620000000000006</v>
          </cell>
          <cell r="F16">
            <v>0.38300000000000001</v>
          </cell>
          <cell r="G16">
            <v>0.187</v>
          </cell>
          <cell r="H16">
            <v>0.48899999999999999</v>
          </cell>
          <cell r="I16">
            <v>2.6666666666666665</v>
          </cell>
          <cell r="K16">
            <v>8.9529999999999994</v>
          </cell>
        </row>
        <row r="17">
          <cell r="B17">
            <v>361874</v>
          </cell>
          <cell r="E17">
            <v>0.59399999999999997</v>
          </cell>
          <cell r="F17">
            <v>0.128</v>
          </cell>
          <cell r="G17">
            <v>3.5000000000000003E-2</v>
          </cell>
          <cell r="H17">
            <v>0.12</v>
          </cell>
          <cell r="I17">
            <v>2.8169014084507067</v>
          </cell>
          <cell r="K17">
            <v>3.4430000000000001</v>
          </cell>
        </row>
        <row r="18">
          <cell r="B18">
            <v>361875</v>
          </cell>
          <cell r="E18">
            <v>27.938000000000002</v>
          </cell>
          <cell r="F18">
            <v>1.2130000000000001</v>
          </cell>
          <cell r="G18">
            <v>5.6000000000000001E-2</v>
          </cell>
          <cell r="H18">
            <v>7.9000000000000001E-2</v>
          </cell>
          <cell r="I18">
            <v>3.1007751937984551</v>
          </cell>
          <cell r="K18">
            <v>8.9550000000000001</v>
          </cell>
        </row>
        <row r="19">
          <cell r="B19">
            <v>361876</v>
          </cell>
          <cell r="E19">
            <v>0.128</v>
          </cell>
          <cell r="F19">
            <v>8.4000000000000005E-2</v>
          </cell>
          <cell r="G19">
            <v>2.1000000000000001E-2</v>
          </cell>
          <cell r="H19">
            <v>1.9E-2</v>
          </cell>
          <cell r="I19">
            <v>2.6143790849673278</v>
          </cell>
          <cell r="K19">
            <v>2.5299999999999998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pane ySplit="1" topLeftCell="A24" activePane="bottomLeft" state="frozen"/>
      <selection pane="bottomLeft" activeCell="I44" sqref="I44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28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7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37" t="s">
        <v>32</v>
      </c>
      <c r="B2" s="38">
        <v>614518.26370000001</v>
      </c>
      <c r="C2" s="38">
        <v>815832.4669</v>
      </c>
      <c r="D2" s="39">
        <v>485</v>
      </c>
      <c r="E2" s="39">
        <v>4.5999999999999996</v>
      </c>
      <c r="F2" s="40">
        <v>485</v>
      </c>
      <c r="G2" s="41" t="s">
        <v>30</v>
      </c>
      <c r="H2" s="41"/>
      <c r="I2" s="41" t="s">
        <v>33</v>
      </c>
      <c r="J2" s="42">
        <v>43479</v>
      </c>
      <c r="K2" s="37" t="s">
        <v>29</v>
      </c>
    </row>
    <row r="3" spans="1:11" x14ac:dyDescent="0.25">
      <c r="A3" s="37" t="s">
        <v>37</v>
      </c>
      <c r="B3" s="43">
        <v>614523.91059999994</v>
      </c>
      <c r="C3" s="43">
        <v>815830.94850000006</v>
      </c>
      <c r="D3" s="39">
        <v>485</v>
      </c>
      <c r="E3" s="39">
        <v>3.6</v>
      </c>
      <c r="F3" s="40">
        <v>485</v>
      </c>
      <c r="G3" s="41" t="s">
        <v>30</v>
      </c>
      <c r="H3" s="41"/>
      <c r="I3" s="41" t="s">
        <v>33</v>
      </c>
      <c r="J3" s="42">
        <v>43486</v>
      </c>
      <c r="K3" s="37" t="s">
        <v>29</v>
      </c>
    </row>
    <row r="4" spans="1:11" x14ac:dyDescent="0.25">
      <c r="A4" s="37" t="s">
        <v>39</v>
      </c>
      <c r="B4" s="43">
        <v>614527.13359999994</v>
      </c>
      <c r="C4" s="43">
        <v>815829.29850000003</v>
      </c>
      <c r="D4" s="39">
        <v>485</v>
      </c>
      <c r="E4" s="39">
        <v>3.4</v>
      </c>
      <c r="F4" s="40">
        <v>485</v>
      </c>
      <c r="G4" s="41" t="s">
        <v>30</v>
      </c>
      <c r="H4" s="41"/>
      <c r="I4" s="41" t="s">
        <v>33</v>
      </c>
      <c r="J4" s="42">
        <v>43489</v>
      </c>
      <c r="K4" s="37" t="s">
        <v>29</v>
      </c>
    </row>
    <row r="5" spans="1:11" x14ac:dyDescent="0.25">
      <c r="A5" s="37" t="s">
        <v>40</v>
      </c>
      <c r="B5" s="43">
        <v>614530.05539999995</v>
      </c>
      <c r="C5" s="43">
        <v>815826.79139999999</v>
      </c>
      <c r="D5" s="39">
        <v>485</v>
      </c>
      <c r="E5" s="39">
        <v>3</v>
      </c>
      <c r="F5" s="40">
        <v>485</v>
      </c>
      <c r="G5" s="41" t="s">
        <v>30</v>
      </c>
      <c r="H5" s="41"/>
      <c r="I5" s="41" t="s">
        <v>33</v>
      </c>
      <c r="J5" s="42">
        <v>43497</v>
      </c>
      <c r="K5" s="37" t="s">
        <v>29</v>
      </c>
    </row>
    <row r="6" spans="1:11" x14ac:dyDescent="0.25">
      <c r="A6" s="37" t="s">
        <v>41</v>
      </c>
      <c r="B6" s="43">
        <v>614537.31720000005</v>
      </c>
      <c r="C6" s="43">
        <v>815821.88329999999</v>
      </c>
      <c r="D6" s="39">
        <v>485</v>
      </c>
      <c r="E6" s="39">
        <v>4.3</v>
      </c>
      <c r="F6" s="40">
        <v>485</v>
      </c>
      <c r="G6" s="41" t="s">
        <v>30</v>
      </c>
      <c r="H6" s="41"/>
      <c r="I6" s="41" t="s">
        <v>33</v>
      </c>
      <c r="J6" s="42">
        <v>43507</v>
      </c>
      <c r="K6" s="37" t="s">
        <v>29</v>
      </c>
    </row>
    <row r="7" spans="1:11" x14ac:dyDescent="0.25">
      <c r="A7" s="37" t="s">
        <v>45</v>
      </c>
      <c r="B7" s="43">
        <v>614548.0246</v>
      </c>
      <c r="C7" s="43">
        <v>815817.72820000001</v>
      </c>
      <c r="D7" s="39">
        <v>485</v>
      </c>
      <c r="E7" s="39">
        <v>3.6</v>
      </c>
      <c r="F7" s="40">
        <v>485</v>
      </c>
      <c r="G7" s="41" t="s">
        <v>30</v>
      </c>
      <c r="H7" s="41"/>
      <c r="I7" s="41" t="s">
        <v>33</v>
      </c>
      <c r="J7" s="42" t="s">
        <v>115</v>
      </c>
      <c r="K7" s="37" t="s">
        <v>29</v>
      </c>
    </row>
    <row r="8" spans="1:11" x14ac:dyDescent="0.25">
      <c r="A8" s="37" t="s">
        <v>48</v>
      </c>
      <c r="B8" s="43">
        <v>614553.13329999999</v>
      </c>
      <c r="C8" s="43">
        <v>815811.23690000002</v>
      </c>
      <c r="D8" s="39">
        <v>485</v>
      </c>
      <c r="E8" s="39">
        <v>5.4</v>
      </c>
      <c r="F8" s="40">
        <v>485</v>
      </c>
      <c r="G8" s="41" t="s">
        <v>30</v>
      </c>
      <c r="H8" s="41"/>
      <c r="I8" s="41" t="s">
        <v>33</v>
      </c>
      <c r="J8" s="41" t="s">
        <v>116</v>
      </c>
      <c r="K8" s="37" t="s">
        <v>29</v>
      </c>
    </row>
    <row r="9" spans="1:11" x14ac:dyDescent="0.25">
      <c r="A9" s="37" t="s">
        <v>51</v>
      </c>
      <c r="B9" s="43">
        <v>614557.90579999995</v>
      </c>
      <c r="C9" s="43">
        <v>815808.17799999996</v>
      </c>
      <c r="D9" s="39">
        <v>485</v>
      </c>
      <c r="E9" s="39">
        <v>5.8</v>
      </c>
      <c r="F9" s="40">
        <v>485</v>
      </c>
      <c r="G9" s="41" t="s">
        <v>30</v>
      </c>
      <c r="H9" s="41"/>
      <c r="I9" s="41" t="s">
        <v>33</v>
      </c>
      <c r="J9" s="42">
        <v>43619</v>
      </c>
      <c r="K9" s="37" t="s">
        <v>29</v>
      </c>
    </row>
    <row r="10" spans="1:11" x14ac:dyDescent="0.25">
      <c r="A10" s="37" t="s">
        <v>53</v>
      </c>
      <c r="B10" s="43">
        <v>614564.48300000001</v>
      </c>
      <c r="C10" s="43">
        <v>815804.37730000005</v>
      </c>
      <c r="D10" s="39">
        <v>485</v>
      </c>
      <c r="E10" s="39">
        <v>4.3</v>
      </c>
      <c r="F10" s="40">
        <v>485</v>
      </c>
      <c r="G10" s="41" t="s">
        <v>30</v>
      </c>
      <c r="H10" s="41"/>
      <c r="I10" s="41" t="s">
        <v>33</v>
      </c>
      <c r="J10" s="42" t="s">
        <v>117</v>
      </c>
      <c r="K10" s="37" t="s">
        <v>29</v>
      </c>
    </row>
    <row r="11" spans="1:11" x14ac:dyDescent="0.25">
      <c r="A11" s="37" t="s">
        <v>56</v>
      </c>
      <c r="B11" s="43">
        <v>614575.41850000003</v>
      </c>
      <c r="C11" s="43">
        <v>815801.46990000003</v>
      </c>
      <c r="D11" s="39">
        <v>485</v>
      </c>
      <c r="E11" s="39">
        <v>3.8</v>
      </c>
      <c r="F11" s="40">
        <v>485</v>
      </c>
      <c r="G11" s="41" t="s">
        <v>30</v>
      </c>
      <c r="H11" s="41"/>
      <c r="I11" s="41" t="s">
        <v>33</v>
      </c>
      <c r="J11" s="42" t="s">
        <v>118</v>
      </c>
      <c r="K11" s="37" t="s">
        <v>29</v>
      </c>
    </row>
    <row r="12" spans="1:11" x14ac:dyDescent="0.25">
      <c r="A12" s="36" t="s">
        <v>59</v>
      </c>
      <c r="B12" s="16" t="s">
        <v>197</v>
      </c>
      <c r="C12" s="16" t="s">
        <v>198</v>
      </c>
      <c r="D12" s="16">
        <v>485</v>
      </c>
      <c r="F12" s="28">
        <v>485</v>
      </c>
      <c r="G12" s="17" t="s">
        <v>30</v>
      </c>
      <c r="K12" s="23" t="s">
        <v>29</v>
      </c>
    </row>
    <row r="13" spans="1:11" x14ac:dyDescent="0.25">
      <c r="A13" s="36" t="s">
        <v>60</v>
      </c>
      <c r="B13" s="16" t="s">
        <v>199</v>
      </c>
      <c r="C13" s="16" t="s">
        <v>200</v>
      </c>
      <c r="D13" s="16">
        <v>485</v>
      </c>
      <c r="F13" s="28">
        <v>485</v>
      </c>
      <c r="G13" s="17" t="s">
        <v>30</v>
      </c>
      <c r="K13" s="23" t="s">
        <v>29</v>
      </c>
    </row>
    <row r="14" spans="1:11" x14ac:dyDescent="0.25">
      <c r="A14" s="36" t="s">
        <v>61</v>
      </c>
      <c r="B14" s="16" t="s">
        <v>201</v>
      </c>
      <c r="C14" s="16" t="s">
        <v>202</v>
      </c>
      <c r="D14" s="16">
        <v>485</v>
      </c>
      <c r="F14" s="28">
        <v>485</v>
      </c>
      <c r="G14" s="17" t="s">
        <v>30</v>
      </c>
      <c r="K14" s="23" t="s">
        <v>29</v>
      </c>
    </row>
    <row r="15" spans="1:11" x14ac:dyDescent="0.25">
      <c r="A15" s="36" t="s">
        <v>62</v>
      </c>
      <c r="B15" s="16" t="s">
        <v>203</v>
      </c>
      <c r="C15" s="16" t="s">
        <v>204</v>
      </c>
      <c r="D15" s="16">
        <v>485</v>
      </c>
      <c r="F15" s="28">
        <v>485</v>
      </c>
      <c r="G15" s="17" t="s">
        <v>30</v>
      </c>
      <c r="K15" s="23" t="s">
        <v>29</v>
      </c>
    </row>
    <row r="16" spans="1:11" x14ac:dyDescent="0.25">
      <c r="A16" s="36" t="s">
        <v>63</v>
      </c>
      <c r="B16" s="16" t="s">
        <v>205</v>
      </c>
      <c r="C16" s="16" t="s">
        <v>206</v>
      </c>
      <c r="D16" s="16">
        <v>485</v>
      </c>
      <c r="F16" s="28">
        <v>485</v>
      </c>
      <c r="G16" s="17" t="s">
        <v>30</v>
      </c>
      <c r="K16" s="23" t="s">
        <v>29</v>
      </c>
    </row>
    <row r="17" spans="1:11" x14ac:dyDescent="0.25">
      <c r="A17" s="36" t="s">
        <v>64</v>
      </c>
      <c r="B17" s="16" t="s">
        <v>207</v>
      </c>
      <c r="C17" s="16" t="s">
        <v>208</v>
      </c>
      <c r="D17" s="16">
        <v>485</v>
      </c>
      <c r="F17" s="28">
        <v>485</v>
      </c>
      <c r="G17" s="17" t="s">
        <v>30</v>
      </c>
      <c r="K17" s="23" t="s">
        <v>29</v>
      </c>
    </row>
    <row r="18" spans="1:11" x14ac:dyDescent="0.25">
      <c r="A18" s="36" t="s">
        <v>65</v>
      </c>
      <c r="B18" s="16" t="s">
        <v>209</v>
      </c>
      <c r="C18" s="16" t="s">
        <v>210</v>
      </c>
      <c r="D18" s="16">
        <v>485</v>
      </c>
      <c r="F18" s="28">
        <v>485</v>
      </c>
      <c r="G18" s="17" t="s">
        <v>30</v>
      </c>
      <c r="K18" s="23" t="s">
        <v>29</v>
      </c>
    </row>
    <row r="19" spans="1:11" x14ac:dyDescent="0.25">
      <c r="A19" s="36" t="s">
        <v>66</v>
      </c>
      <c r="B19" s="16" t="s">
        <v>211</v>
      </c>
      <c r="C19" s="16" t="s">
        <v>212</v>
      </c>
      <c r="D19" s="16">
        <v>485</v>
      </c>
      <c r="F19" s="28">
        <v>485</v>
      </c>
      <c r="G19" s="17" t="s">
        <v>30</v>
      </c>
      <c r="K19" s="23" t="s">
        <v>29</v>
      </c>
    </row>
    <row r="20" spans="1:11" x14ac:dyDescent="0.25">
      <c r="A20" s="36" t="s">
        <v>67</v>
      </c>
      <c r="B20" s="16" t="s">
        <v>213</v>
      </c>
      <c r="C20" s="16" t="s">
        <v>214</v>
      </c>
      <c r="D20" s="16">
        <v>485</v>
      </c>
      <c r="F20" s="28">
        <v>485</v>
      </c>
      <c r="G20" s="17" t="s">
        <v>30</v>
      </c>
      <c r="K20" s="23" t="s">
        <v>29</v>
      </c>
    </row>
    <row r="21" spans="1:11" x14ac:dyDescent="0.25">
      <c r="A21" s="36" t="s">
        <v>68</v>
      </c>
      <c r="B21" s="16" t="s">
        <v>215</v>
      </c>
      <c r="C21" s="16" t="s">
        <v>216</v>
      </c>
      <c r="D21" s="16">
        <v>485</v>
      </c>
      <c r="F21" s="28">
        <v>485</v>
      </c>
      <c r="G21" s="17" t="s">
        <v>30</v>
      </c>
      <c r="K21" s="23" t="s">
        <v>29</v>
      </c>
    </row>
    <row r="22" spans="1:11" x14ac:dyDescent="0.25">
      <c r="A22" s="36" t="s">
        <v>69</v>
      </c>
      <c r="B22" s="16" t="s">
        <v>217</v>
      </c>
      <c r="C22" s="16" t="s">
        <v>218</v>
      </c>
      <c r="D22" s="16">
        <v>485</v>
      </c>
      <c r="F22" s="28">
        <v>485</v>
      </c>
      <c r="G22" s="17" t="s">
        <v>30</v>
      </c>
      <c r="K22" s="23" t="s">
        <v>29</v>
      </c>
    </row>
    <row r="23" spans="1:11" x14ac:dyDescent="0.25">
      <c r="A23" s="36" t="s">
        <v>70</v>
      </c>
      <c r="B23" s="16" t="s">
        <v>219</v>
      </c>
      <c r="C23" s="16" t="s">
        <v>220</v>
      </c>
      <c r="D23" s="16">
        <v>485</v>
      </c>
      <c r="F23" s="28">
        <v>485</v>
      </c>
      <c r="G23" s="17" t="s">
        <v>30</v>
      </c>
      <c r="K23" s="23" t="s">
        <v>29</v>
      </c>
    </row>
    <row r="24" spans="1:11" x14ac:dyDescent="0.25">
      <c r="A24" s="36" t="s">
        <v>71</v>
      </c>
      <c r="B24" s="16" t="s">
        <v>221</v>
      </c>
      <c r="C24" s="16" t="s">
        <v>222</v>
      </c>
      <c r="D24" s="16">
        <v>485</v>
      </c>
      <c r="F24" s="28">
        <v>485</v>
      </c>
      <c r="G24" s="17" t="s">
        <v>30</v>
      </c>
      <c r="K24" s="23" t="s">
        <v>29</v>
      </c>
    </row>
    <row r="25" spans="1:11" x14ac:dyDescent="0.25">
      <c r="A25" s="36" t="s">
        <v>72</v>
      </c>
      <c r="B25" s="16" t="s">
        <v>223</v>
      </c>
      <c r="C25" s="16" t="s">
        <v>224</v>
      </c>
      <c r="D25" s="16">
        <v>485</v>
      </c>
      <c r="F25" s="28">
        <v>485</v>
      </c>
      <c r="G25" s="17" t="s">
        <v>30</v>
      </c>
      <c r="K25" s="23" t="s">
        <v>29</v>
      </c>
    </row>
    <row r="26" spans="1:11" x14ac:dyDescent="0.25">
      <c r="A26" s="36" t="s">
        <v>73</v>
      </c>
      <c r="B26" s="16" t="s">
        <v>225</v>
      </c>
      <c r="C26" s="16" t="s">
        <v>226</v>
      </c>
      <c r="D26" s="16">
        <v>485</v>
      </c>
      <c r="F26" s="28">
        <v>485</v>
      </c>
      <c r="G26" s="17" t="s">
        <v>30</v>
      </c>
      <c r="K26" s="23" t="s">
        <v>29</v>
      </c>
    </row>
    <row r="27" spans="1:11" x14ac:dyDescent="0.25">
      <c r="A27" s="36" t="s">
        <v>74</v>
      </c>
      <c r="B27" s="16" t="s">
        <v>227</v>
      </c>
      <c r="C27" s="16" t="s">
        <v>228</v>
      </c>
      <c r="D27" s="16">
        <v>485</v>
      </c>
      <c r="F27" s="28">
        <v>485</v>
      </c>
      <c r="G27" s="17" t="s">
        <v>30</v>
      </c>
      <c r="K27" s="23" t="s">
        <v>29</v>
      </c>
    </row>
    <row r="28" spans="1:11" x14ac:dyDescent="0.25">
      <c r="A28" s="36" t="s">
        <v>75</v>
      </c>
      <c r="B28" s="16" t="s">
        <v>229</v>
      </c>
      <c r="C28" s="16" t="s">
        <v>230</v>
      </c>
      <c r="D28" s="16">
        <v>485</v>
      </c>
      <c r="F28" s="28">
        <v>485</v>
      </c>
      <c r="G28" s="17" t="s">
        <v>30</v>
      </c>
      <c r="K28" s="23" t="s">
        <v>29</v>
      </c>
    </row>
    <row r="29" spans="1:11" x14ac:dyDescent="0.25">
      <c r="A29" s="36" t="s">
        <v>76</v>
      </c>
      <c r="B29" s="16" t="s">
        <v>231</v>
      </c>
      <c r="C29" s="16" t="s">
        <v>232</v>
      </c>
      <c r="D29" s="16">
        <v>485</v>
      </c>
      <c r="F29" s="28">
        <v>485</v>
      </c>
      <c r="G29" s="17" t="s">
        <v>30</v>
      </c>
      <c r="K29" s="23" t="s">
        <v>29</v>
      </c>
    </row>
    <row r="30" spans="1:11" x14ac:dyDescent="0.25">
      <c r="A30" s="36" t="s">
        <v>77</v>
      </c>
      <c r="B30" s="16" t="s">
        <v>233</v>
      </c>
      <c r="C30" s="16" t="s">
        <v>234</v>
      </c>
      <c r="D30" s="16">
        <v>485</v>
      </c>
      <c r="F30" s="28">
        <v>485</v>
      </c>
      <c r="G30" s="17" t="s">
        <v>30</v>
      </c>
      <c r="K30" s="23" t="s">
        <v>29</v>
      </c>
    </row>
    <row r="31" spans="1:11" x14ac:dyDescent="0.25">
      <c r="A31" s="36" t="s">
        <v>78</v>
      </c>
      <c r="B31" s="16" t="s">
        <v>235</v>
      </c>
      <c r="C31" s="16" t="s">
        <v>236</v>
      </c>
      <c r="D31" s="16">
        <v>485</v>
      </c>
      <c r="F31" s="28">
        <v>485</v>
      </c>
      <c r="G31" s="17" t="s">
        <v>30</v>
      </c>
      <c r="K31" s="23" t="s">
        <v>29</v>
      </c>
    </row>
    <row r="32" spans="1:11" x14ac:dyDescent="0.25">
      <c r="A32" s="36" t="s">
        <v>79</v>
      </c>
      <c r="B32" s="16" t="s">
        <v>237</v>
      </c>
      <c r="C32" s="16" t="s">
        <v>238</v>
      </c>
      <c r="D32" s="16">
        <v>485</v>
      </c>
      <c r="F32" s="28">
        <v>485</v>
      </c>
      <c r="G32" s="17" t="s">
        <v>30</v>
      </c>
      <c r="K32" s="23" t="s">
        <v>29</v>
      </c>
    </row>
    <row r="33" spans="1:11" x14ac:dyDescent="0.25">
      <c r="A33" s="36" t="s">
        <v>80</v>
      </c>
      <c r="B33" s="16" t="s">
        <v>239</v>
      </c>
      <c r="C33" s="16" t="s">
        <v>240</v>
      </c>
      <c r="D33" s="16">
        <v>485</v>
      </c>
      <c r="F33" s="28">
        <v>485</v>
      </c>
      <c r="G33" s="17" t="s">
        <v>30</v>
      </c>
      <c r="K33" s="23" t="s">
        <v>29</v>
      </c>
    </row>
    <row r="34" spans="1:11" x14ac:dyDescent="0.25">
      <c r="A34" s="36" t="s">
        <v>81</v>
      </c>
      <c r="B34" s="16" t="s">
        <v>241</v>
      </c>
      <c r="C34" s="16" t="s">
        <v>242</v>
      </c>
      <c r="D34" s="16">
        <v>485</v>
      </c>
      <c r="F34" s="28">
        <v>485</v>
      </c>
      <c r="G34" s="17" t="s">
        <v>30</v>
      </c>
      <c r="K34" s="23" t="s">
        <v>29</v>
      </c>
    </row>
    <row r="35" spans="1:11" x14ac:dyDescent="0.25">
      <c r="A35" s="36" t="s">
        <v>82</v>
      </c>
      <c r="B35" s="16" t="s">
        <v>243</v>
      </c>
      <c r="C35" s="16" t="s">
        <v>244</v>
      </c>
      <c r="D35" s="16">
        <v>485</v>
      </c>
      <c r="F35" s="28">
        <v>485</v>
      </c>
      <c r="G35" s="17" t="s">
        <v>30</v>
      </c>
      <c r="K35" s="23" t="s">
        <v>29</v>
      </c>
    </row>
    <row r="36" spans="1:11" x14ac:dyDescent="0.25">
      <c r="A36" s="36" t="s">
        <v>83</v>
      </c>
      <c r="B36" s="16" t="s">
        <v>245</v>
      </c>
      <c r="C36" s="16" t="s">
        <v>246</v>
      </c>
      <c r="D36" s="16">
        <v>485</v>
      </c>
      <c r="F36" s="28">
        <v>485</v>
      </c>
      <c r="G36" s="17" t="s">
        <v>30</v>
      </c>
      <c r="K36" s="23" t="s">
        <v>29</v>
      </c>
    </row>
    <row r="37" spans="1:11" x14ac:dyDescent="0.25">
      <c r="A37" s="36" t="s">
        <v>84</v>
      </c>
      <c r="B37" s="16" t="s">
        <v>247</v>
      </c>
      <c r="C37" s="16" t="s">
        <v>248</v>
      </c>
      <c r="D37" s="16">
        <v>485</v>
      </c>
      <c r="F37" s="28">
        <v>485</v>
      </c>
      <c r="G37" s="17" t="s">
        <v>30</v>
      </c>
      <c r="K37" s="23" t="s">
        <v>29</v>
      </c>
    </row>
    <row r="38" spans="1:11" x14ac:dyDescent="0.25">
      <c r="A38" s="36" t="s">
        <v>85</v>
      </c>
      <c r="B38" s="16" t="s">
        <v>249</v>
      </c>
      <c r="C38" s="16" t="s">
        <v>250</v>
      </c>
      <c r="D38" s="16">
        <v>485</v>
      </c>
      <c r="F38" s="28">
        <v>485</v>
      </c>
      <c r="G38" s="17" t="s">
        <v>30</v>
      </c>
      <c r="K38" s="23" t="s">
        <v>29</v>
      </c>
    </row>
    <row r="39" spans="1:11" x14ac:dyDescent="0.25">
      <c r="A39" s="36" t="s">
        <v>86</v>
      </c>
      <c r="B39" s="16" t="s">
        <v>251</v>
      </c>
      <c r="C39" s="16" t="s">
        <v>252</v>
      </c>
      <c r="D39" s="16">
        <v>485</v>
      </c>
      <c r="F39" s="28">
        <v>485</v>
      </c>
      <c r="G39" s="17" t="s">
        <v>30</v>
      </c>
      <c r="K39" s="23" t="s">
        <v>29</v>
      </c>
    </row>
    <row r="40" spans="1:11" x14ac:dyDescent="0.25">
      <c r="A40" s="36" t="s">
        <v>87</v>
      </c>
      <c r="B40" s="16" t="s">
        <v>253</v>
      </c>
      <c r="C40" s="16" t="s">
        <v>254</v>
      </c>
      <c r="D40" s="16">
        <v>485</v>
      </c>
      <c r="F40" s="28">
        <v>485</v>
      </c>
      <c r="G40" s="17" t="s">
        <v>30</v>
      </c>
      <c r="K40" s="23" t="s">
        <v>29</v>
      </c>
    </row>
    <row r="41" spans="1:11" x14ac:dyDescent="0.25">
      <c r="A41" s="36" t="s">
        <v>88</v>
      </c>
      <c r="B41" s="16" t="s">
        <v>255</v>
      </c>
      <c r="C41" s="16" t="s">
        <v>256</v>
      </c>
      <c r="D41" s="16">
        <v>485</v>
      </c>
      <c r="F41" s="28">
        <v>485</v>
      </c>
      <c r="G41" s="17" t="s">
        <v>30</v>
      </c>
      <c r="K41" s="23" t="s">
        <v>29</v>
      </c>
    </row>
    <row r="42" spans="1:11" x14ac:dyDescent="0.25">
      <c r="A42" s="36" t="s">
        <v>89</v>
      </c>
      <c r="B42" s="16" t="s">
        <v>257</v>
      </c>
      <c r="C42" s="16" t="s">
        <v>258</v>
      </c>
      <c r="D42" s="16">
        <v>485</v>
      </c>
      <c r="F42" s="28">
        <v>485</v>
      </c>
      <c r="G42" s="17" t="s">
        <v>30</v>
      </c>
      <c r="K42" s="23" t="s">
        <v>29</v>
      </c>
    </row>
    <row r="43" spans="1:11" x14ac:dyDescent="0.25">
      <c r="A43" s="36" t="s">
        <v>90</v>
      </c>
      <c r="B43" s="16" t="s">
        <v>259</v>
      </c>
      <c r="C43" s="16" t="s">
        <v>260</v>
      </c>
      <c r="D43" s="16">
        <v>485</v>
      </c>
      <c r="F43" s="28">
        <v>485</v>
      </c>
      <c r="G43" s="17" t="s">
        <v>30</v>
      </c>
      <c r="K43" s="23" t="s">
        <v>29</v>
      </c>
    </row>
    <row r="44" spans="1:11" x14ac:dyDescent="0.25">
      <c r="A44" s="36" t="s">
        <v>91</v>
      </c>
      <c r="B44" s="16" t="s">
        <v>261</v>
      </c>
      <c r="C44" s="16" t="s">
        <v>262</v>
      </c>
      <c r="D44" s="16">
        <v>485</v>
      </c>
      <c r="F44" s="28">
        <v>485</v>
      </c>
      <c r="G44" s="17" t="s">
        <v>30</v>
      </c>
      <c r="K44" s="23" t="s">
        <v>29</v>
      </c>
    </row>
    <row r="45" spans="1:11" x14ac:dyDescent="0.25">
      <c r="A45" s="36" t="s">
        <v>92</v>
      </c>
      <c r="B45" s="16" t="s">
        <v>263</v>
      </c>
      <c r="C45" s="16" t="s">
        <v>264</v>
      </c>
      <c r="D45" s="16">
        <v>485</v>
      </c>
      <c r="F45" s="28">
        <v>485</v>
      </c>
      <c r="G45" s="17" t="s">
        <v>30</v>
      </c>
      <c r="K45" s="23" t="s">
        <v>29</v>
      </c>
    </row>
    <row r="46" spans="1:11" x14ac:dyDescent="0.25">
      <c r="A46" s="36" t="s">
        <v>93</v>
      </c>
      <c r="B46" s="16" t="s">
        <v>265</v>
      </c>
      <c r="C46" s="16" t="s">
        <v>266</v>
      </c>
      <c r="D46" s="16">
        <v>485</v>
      </c>
      <c r="F46" s="28">
        <v>485</v>
      </c>
      <c r="G46" s="17" t="s">
        <v>30</v>
      </c>
      <c r="K46" s="23" t="s">
        <v>29</v>
      </c>
    </row>
    <row r="47" spans="1:11" x14ac:dyDescent="0.25">
      <c r="A47" s="36" t="s">
        <v>94</v>
      </c>
      <c r="B47" s="16" t="s">
        <v>267</v>
      </c>
      <c r="C47" s="16" t="s">
        <v>268</v>
      </c>
      <c r="D47" s="16">
        <v>485</v>
      </c>
      <c r="F47" s="28">
        <v>485</v>
      </c>
      <c r="G47" s="17" t="s">
        <v>30</v>
      </c>
      <c r="K47" s="23" t="s">
        <v>29</v>
      </c>
    </row>
    <row r="48" spans="1:11" x14ac:dyDescent="0.25">
      <c r="A48" s="36" t="s">
        <v>95</v>
      </c>
      <c r="B48" s="16" t="s">
        <v>269</v>
      </c>
      <c r="C48" s="16" t="s">
        <v>270</v>
      </c>
      <c r="D48" s="16">
        <v>485</v>
      </c>
      <c r="F48" s="28">
        <v>485</v>
      </c>
      <c r="G48" s="17" t="s">
        <v>30</v>
      </c>
      <c r="K48" s="23" t="s">
        <v>29</v>
      </c>
    </row>
    <row r="49" spans="1:11" x14ac:dyDescent="0.25">
      <c r="A49" s="36" t="s">
        <v>96</v>
      </c>
      <c r="B49" s="16" t="s">
        <v>271</v>
      </c>
      <c r="C49" s="16" t="s">
        <v>272</v>
      </c>
      <c r="D49" s="16">
        <v>485</v>
      </c>
      <c r="F49" s="28">
        <v>485</v>
      </c>
      <c r="G49" s="17" t="s">
        <v>30</v>
      </c>
      <c r="K49" s="23" t="s">
        <v>29</v>
      </c>
    </row>
    <row r="50" spans="1:11" x14ac:dyDescent="0.25">
      <c r="A50" s="36" t="s">
        <v>97</v>
      </c>
      <c r="B50" s="16" t="s">
        <v>273</v>
      </c>
      <c r="C50" s="16" t="s">
        <v>274</v>
      </c>
      <c r="D50" s="16">
        <v>485</v>
      </c>
      <c r="F50" s="28">
        <v>485</v>
      </c>
      <c r="G50" s="17" t="s">
        <v>30</v>
      </c>
      <c r="K50" s="23" t="s">
        <v>29</v>
      </c>
    </row>
    <row r="51" spans="1:11" x14ac:dyDescent="0.25">
      <c r="A51" s="36" t="s">
        <v>98</v>
      </c>
      <c r="B51" s="16" t="s">
        <v>275</v>
      </c>
      <c r="C51" s="16" t="s">
        <v>276</v>
      </c>
      <c r="D51" s="16">
        <v>485</v>
      </c>
      <c r="F51" s="28">
        <v>485</v>
      </c>
      <c r="G51" s="17" t="s">
        <v>30</v>
      </c>
      <c r="K51" s="23" t="s">
        <v>29</v>
      </c>
    </row>
    <row r="52" spans="1:11" x14ac:dyDescent="0.25">
      <c r="A52" s="36" t="s">
        <v>99</v>
      </c>
      <c r="B52" s="16" t="s">
        <v>277</v>
      </c>
      <c r="C52" s="16" t="s">
        <v>278</v>
      </c>
      <c r="D52" s="16">
        <v>485</v>
      </c>
      <c r="F52" s="28">
        <v>485</v>
      </c>
      <c r="G52" s="17" t="s">
        <v>30</v>
      </c>
      <c r="K52" s="23" t="s">
        <v>29</v>
      </c>
    </row>
    <row r="53" spans="1:11" x14ac:dyDescent="0.25">
      <c r="A53" s="36" t="s">
        <v>100</v>
      </c>
      <c r="B53" s="16" t="s">
        <v>279</v>
      </c>
      <c r="C53" s="16" t="s">
        <v>280</v>
      </c>
      <c r="D53" s="16">
        <v>485</v>
      </c>
      <c r="F53" s="28">
        <v>485</v>
      </c>
      <c r="G53" s="17" t="s">
        <v>30</v>
      </c>
      <c r="K53" s="23" t="s">
        <v>29</v>
      </c>
    </row>
    <row r="54" spans="1:11" x14ac:dyDescent="0.25">
      <c r="A54" s="36" t="s">
        <v>101</v>
      </c>
      <c r="B54" s="16" t="s">
        <v>281</v>
      </c>
      <c r="C54" s="16" t="s">
        <v>282</v>
      </c>
      <c r="D54" s="16">
        <v>485</v>
      </c>
      <c r="F54" s="28">
        <v>485</v>
      </c>
      <c r="G54" s="17" t="s">
        <v>30</v>
      </c>
      <c r="K54" s="23" t="s">
        <v>29</v>
      </c>
    </row>
    <row r="55" spans="1:11" x14ac:dyDescent="0.25">
      <c r="A55" s="36" t="s">
        <v>102</v>
      </c>
      <c r="B55" s="16" t="s">
        <v>283</v>
      </c>
      <c r="C55" s="16" t="s">
        <v>284</v>
      </c>
      <c r="D55" s="16">
        <v>485</v>
      </c>
      <c r="F55" s="28">
        <v>485</v>
      </c>
      <c r="G55" s="17" t="s">
        <v>30</v>
      </c>
      <c r="K55" s="23" t="s">
        <v>29</v>
      </c>
    </row>
    <row r="56" spans="1:11" x14ac:dyDescent="0.25">
      <c r="A56" s="36" t="s">
        <v>103</v>
      </c>
      <c r="B56" s="16" t="s">
        <v>285</v>
      </c>
      <c r="C56" s="16" t="s">
        <v>286</v>
      </c>
      <c r="D56" s="16">
        <v>485</v>
      </c>
      <c r="F56" s="28">
        <v>485</v>
      </c>
      <c r="G56" s="17" t="s">
        <v>30</v>
      </c>
      <c r="K56" s="23" t="s">
        <v>29</v>
      </c>
    </row>
    <row r="57" spans="1:11" x14ac:dyDescent="0.25">
      <c r="A57" s="37" t="s">
        <v>104</v>
      </c>
      <c r="B57" s="39" t="s">
        <v>287</v>
      </c>
      <c r="C57" s="39" t="s">
        <v>288</v>
      </c>
      <c r="D57" s="39">
        <v>485</v>
      </c>
      <c r="E57" s="39">
        <v>3.6</v>
      </c>
      <c r="F57" s="40">
        <v>485</v>
      </c>
      <c r="G57" s="41" t="s">
        <v>30</v>
      </c>
      <c r="H57" s="41"/>
      <c r="I57" s="41" t="s">
        <v>114</v>
      </c>
      <c r="J57" s="42" t="s">
        <v>122</v>
      </c>
      <c r="K57" s="37" t="s">
        <v>29</v>
      </c>
    </row>
    <row r="58" spans="1:11" x14ac:dyDescent="0.25">
      <c r="A58" s="37" t="s">
        <v>105</v>
      </c>
      <c r="B58" s="39" t="s">
        <v>289</v>
      </c>
      <c r="C58" s="39" t="s">
        <v>290</v>
      </c>
      <c r="D58" s="39">
        <v>485</v>
      </c>
      <c r="E58" s="39">
        <v>3.1</v>
      </c>
      <c r="F58" s="40">
        <v>485</v>
      </c>
      <c r="G58" s="41" t="s">
        <v>30</v>
      </c>
      <c r="H58" s="41"/>
      <c r="I58" s="41" t="s">
        <v>114</v>
      </c>
      <c r="J58" s="42" t="s">
        <v>121</v>
      </c>
      <c r="K58" s="37" t="s">
        <v>29</v>
      </c>
    </row>
    <row r="59" spans="1:11" x14ac:dyDescent="0.25">
      <c r="A59" s="37" t="s">
        <v>106</v>
      </c>
      <c r="B59" s="39" t="s">
        <v>291</v>
      </c>
      <c r="C59" s="39" t="s">
        <v>292</v>
      </c>
      <c r="D59" s="39">
        <v>485</v>
      </c>
      <c r="E59" s="39">
        <v>2.7</v>
      </c>
      <c r="F59" s="40">
        <v>485</v>
      </c>
      <c r="G59" s="41" t="s">
        <v>30</v>
      </c>
      <c r="H59" s="41"/>
      <c r="I59" s="41" t="s">
        <v>114</v>
      </c>
      <c r="J59" s="42" t="s">
        <v>120</v>
      </c>
      <c r="K59" s="37" t="s">
        <v>29</v>
      </c>
    </row>
    <row r="60" spans="1:11" x14ac:dyDescent="0.25">
      <c r="A60" s="37" t="s">
        <v>107</v>
      </c>
      <c r="B60" s="39" t="s">
        <v>293</v>
      </c>
      <c r="C60" s="39" t="s">
        <v>294</v>
      </c>
      <c r="D60" s="39">
        <v>485</v>
      </c>
      <c r="E60" s="39">
        <v>3.2</v>
      </c>
      <c r="F60" s="40">
        <v>485</v>
      </c>
      <c r="G60" s="41" t="s">
        <v>30</v>
      </c>
      <c r="H60" s="41"/>
      <c r="I60" s="41" t="s">
        <v>114</v>
      </c>
      <c r="J60" s="42" t="s">
        <v>119</v>
      </c>
      <c r="K60" s="37" t="s">
        <v>29</v>
      </c>
    </row>
    <row r="61" spans="1:11" x14ac:dyDescent="0.25">
      <c r="A61" s="37" t="s">
        <v>108</v>
      </c>
      <c r="B61" s="39" t="s">
        <v>295</v>
      </c>
      <c r="C61" s="39" t="s">
        <v>296</v>
      </c>
      <c r="D61" s="39">
        <v>485</v>
      </c>
      <c r="E61" s="39">
        <v>3.5</v>
      </c>
      <c r="F61" s="40">
        <v>485</v>
      </c>
      <c r="G61" s="41" t="s">
        <v>30</v>
      </c>
      <c r="H61" s="41"/>
      <c r="I61" s="41" t="s">
        <v>114</v>
      </c>
      <c r="J61" s="42" t="s">
        <v>123</v>
      </c>
      <c r="K61" s="37" t="s">
        <v>29</v>
      </c>
    </row>
    <row r="62" spans="1:11" x14ac:dyDescent="0.25">
      <c r="A62" s="37" t="s">
        <v>109</v>
      </c>
      <c r="B62" s="39" t="s">
        <v>297</v>
      </c>
      <c r="C62" s="39" t="s">
        <v>298</v>
      </c>
      <c r="D62" s="39">
        <v>485</v>
      </c>
      <c r="E62" s="39">
        <v>3.8</v>
      </c>
      <c r="F62" s="40">
        <v>485</v>
      </c>
      <c r="G62" s="41" t="s">
        <v>30</v>
      </c>
      <c r="H62" s="41"/>
      <c r="I62" s="41" t="s">
        <v>114</v>
      </c>
      <c r="J62" s="42" t="s">
        <v>124</v>
      </c>
      <c r="K62" s="37" t="s">
        <v>29</v>
      </c>
    </row>
    <row r="63" spans="1:11" x14ac:dyDescent="0.25">
      <c r="A63" s="37" t="s">
        <v>110</v>
      </c>
      <c r="B63" s="39" t="s">
        <v>299</v>
      </c>
      <c r="C63" s="39" t="s">
        <v>300</v>
      </c>
      <c r="D63" s="39">
        <v>485</v>
      </c>
      <c r="E63" s="39">
        <v>3.8</v>
      </c>
      <c r="F63" s="40">
        <v>485</v>
      </c>
      <c r="G63" s="41" t="s">
        <v>30</v>
      </c>
      <c r="H63" s="41"/>
      <c r="I63" s="41" t="s">
        <v>114</v>
      </c>
      <c r="J63" s="42">
        <v>46087</v>
      </c>
      <c r="K63" s="37" t="s">
        <v>29</v>
      </c>
    </row>
    <row r="64" spans="1:11" x14ac:dyDescent="0.25">
      <c r="A64" s="37" t="s">
        <v>111</v>
      </c>
      <c r="B64" s="39" t="s">
        <v>301</v>
      </c>
      <c r="C64" s="39" t="s">
        <v>302</v>
      </c>
      <c r="D64" s="39">
        <v>485</v>
      </c>
      <c r="E64" s="39">
        <v>3.1</v>
      </c>
      <c r="F64" s="40">
        <v>485</v>
      </c>
      <c r="G64" s="41" t="s">
        <v>30</v>
      </c>
      <c r="H64" s="41"/>
      <c r="I64" s="41" t="s">
        <v>114</v>
      </c>
      <c r="J64" s="42">
        <v>46118</v>
      </c>
      <c r="K64" s="37" t="s">
        <v>29</v>
      </c>
    </row>
    <row r="65" spans="1:11" x14ac:dyDescent="0.25">
      <c r="A65" s="37" t="s">
        <v>112</v>
      </c>
      <c r="B65" s="39" t="s">
        <v>303</v>
      </c>
      <c r="C65" s="39" t="s">
        <v>304</v>
      </c>
      <c r="D65" s="39">
        <v>485</v>
      </c>
      <c r="E65" s="39">
        <v>4.5</v>
      </c>
      <c r="F65" s="40">
        <v>485</v>
      </c>
      <c r="G65" s="41" t="s">
        <v>30</v>
      </c>
      <c r="H65" s="41"/>
      <c r="I65" s="41" t="s">
        <v>114</v>
      </c>
      <c r="J65" s="42">
        <v>46301</v>
      </c>
      <c r="K65" s="37" t="s">
        <v>29</v>
      </c>
    </row>
    <row r="66" spans="1:11" x14ac:dyDescent="0.25">
      <c r="A66" s="37" t="s">
        <v>113</v>
      </c>
      <c r="B66" s="39" t="s">
        <v>305</v>
      </c>
      <c r="C66" s="39" t="s">
        <v>306</v>
      </c>
      <c r="D66" s="39">
        <v>485</v>
      </c>
      <c r="E66" s="39">
        <v>4.4000000000000004</v>
      </c>
      <c r="F66" s="40">
        <v>485</v>
      </c>
      <c r="G66" s="41" t="s">
        <v>30</v>
      </c>
      <c r="H66" s="41"/>
      <c r="I66" s="41" t="s">
        <v>114</v>
      </c>
      <c r="J66" s="42">
        <v>46362</v>
      </c>
      <c r="K66" s="37" t="s">
        <v>29</v>
      </c>
    </row>
  </sheetData>
  <sortState ref="A2:Q8">
    <sortCondition ref="A2"/>
  </sortState>
  <pageMargins left="0.7" right="0.7" top="0.75" bottom="0.75" header="0.3" footer="0.3"/>
  <pageSetup paperSize="9" orientation="portrait" r:id="rId1"/>
  <ignoredErrors>
    <ignoredError sqref="B12:C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4"/>
  <sheetViews>
    <sheetView tabSelected="1" zoomScaleNormal="100" workbookViewId="0">
      <pane ySplit="1" topLeftCell="A16" activePane="bottomLeft" state="frozen"/>
      <selection pane="bottomLeft" activeCell="D49" sqref="D49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25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9" t="s">
        <v>13</v>
      </c>
      <c r="F1" s="30" t="s">
        <v>14</v>
      </c>
      <c r="G1" s="30" t="s">
        <v>16</v>
      </c>
      <c r="H1" s="30" t="s">
        <v>20</v>
      </c>
      <c r="I1" s="30" t="s">
        <v>21</v>
      </c>
      <c r="J1" s="30" t="s">
        <v>19</v>
      </c>
      <c r="K1" s="31" t="s">
        <v>28</v>
      </c>
      <c r="L1" s="30" t="s">
        <v>15</v>
      </c>
      <c r="M1" s="9" t="s">
        <v>17</v>
      </c>
      <c r="N1" s="24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37" t="s">
        <v>32</v>
      </c>
      <c r="B2" s="44">
        <v>0</v>
      </c>
      <c r="C2" s="44">
        <f>D2</f>
        <v>2</v>
      </c>
      <c r="D2" s="44">
        <v>2</v>
      </c>
      <c r="E2" s="45">
        <v>348597</v>
      </c>
      <c r="F2" s="46">
        <v>0.67400000000000004</v>
      </c>
      <c r="G2" s="47">
        <v>7.9217800000000005E-2</v>
      </c>
      <c r="H2" s="47">
        <v>6.7014999999999991E-2</v>
      </c>
      <c r="I2" s="47">
        <v>8.7659799999999996E-2</v>
      </c>
      <c r="J2" s="47">
        <v>2.7972027972027949</v>
      </c>
      <c r="K2" s="48"/>
      <c r="L2" s="49">
        <v>2.9239999999999999</v>
      </c>
      <c r="M2" s="50" t="s">
        <v>31</v>
      </c>
      <c r="N2" s="51"/>
      <c r="O2" s="52">
        <v>43479</v>
      </c>
      <c r="P2" s="52">
        <v>43479</v>
      </c>
      <c r="Q2" s="53" t="s">
        <v>36</v>
      </c>
    </row>
    <row r="3" spans="1:17" x14ac:dyDescent="0.2">
      <c r="A3" s="37" t="s">
        <v>32</v>
      </c>
      <c r="B3" s="44">
        <f>C2</f>
        <v>2</v>
      </c>
      <c r="C3" s="44">
        <f>B3+D3</f>
        <v>2.9</v>
      </c>
      <c r="D3" s="44">
        <v>0.9</v>
      </c>
      <c r="E3" s="45">
        <v>348598</v>
      </c>
      <c r="F3" s="46">
        <v>4.0659999999999998</v>
      </c>
      <c r="G3" s="47">
        <v>0.24423330000000001</v>
      </c>
      <c r="H3" s="47">
        <v>0.48809570000000002</v>
      </c>
      <c r="I3" s="47">
        <v>0.73398479999999999</v>
      </c>
      <c r="J3" s="47">
        <v>2.8776978417266235</v>
      </c>
      <c r="K3" s="48"/>
      <c r="L3" s="49">
        <v>6.32</v>
      </c>
      <c r="M3" s="50" t="s">
        <v>34</v>
      </c>
      <c r="N3" s="51">
        <v>0.9</v>
      </c>
      <c r="O3" s="52">
        <v>43479</v>
      </c>
      <c r="P3" s="52">
        <v>43479</v>
      </c>
      <c r="Q3" s="53" t="s">
        <v>36</v>
      </c>
    </row>
    <row r="4" spans="1:17" x14ac:dyDescent="0.2">
      <c r="A4" s="37" t="s">
        <v>32</v>
      </c>
      <c r="B4" s="44">
        <f t="shared" ref="B4:B5" si="0">C3</f>
        <v>2.9</v>
      </c>
      <c r="C4" s="44">
        <f t="shared" ref="C4:C5" si="1">B4+D4</f>
        <v>3.8</v>
      </c>
      <c r="D4" s="44">
        <v>0.9</v>
      </c>
      <c r="E4" s="45">
        <v>348599</v>
      </c>
      <c r="F4" s="46">
        <v>3.5139999999999998</v>
      </c>
      <c r="G4" s="47">
        <v>4.9719400000000004E-2</v>
      </c>
      <c r="H4" s="47">
        <v>0.16341259999999999</v>
      </c>
      <c r="I4" s="47">
        <v>0.2364629</v>
      </c>
      <c r="J4" s="47">
        <v>2.7777777777777821</v>
      </c>
      <c r="K4" s="48"/>
      <c r="L4" s="49">
        <v>7.4779999999999998</v>
      </c>
      <c r="M4" s="50" t="s">
        <v>35</v>
      </c>
      <c r="N4" s="51"/>
      <c r="O4" s="52">
        <v>43479</v>
      </c>
      <c r="P4" s="52">
        <v>43479</v>
      </c>
      <c r="Q4" s="53" t="s">
        <v>36</v>
      </c>
    </row>
    <row r="5" spans="1:17" x14ac:dyDescent="0.2">
      <c r="A5" s="37" t="s">
        <v>32</v>
      </c>
      <c r="B5" s="44">
        <f t="shared" si="0"/>
        <v>3.8</v>
      </c>
      <c r="C5" s="44">
        <f t="shared" si="1"/>
        <v>4.5999999999999996</v>
      </c>
      <c r="D5" s="44">
        <v>0.8</v>
      </c>
      <c r="E5" s="45">
        <v>348600</v>
      </c>
      <c r="F5" s="46">
        <v>0.85599999999999998</v>
      </c>
      <c r="G5" s="47">
        <v>0.11607919999999999</v>
      </c>
      <c r="H5" s="47">
        <f>0.003127/2</f>
        <v>1.5635E-3</v>
      </c>
      <c r="I5" s="47">
        <v>4.3689400000000003E-2</v>
      </c>
      <c r="J5" s="47">
        <v>2.8776978417266115</v>
      </c>
      <c r="K5" s="48"/>
      <c r="L5" s="49">
        <v>5.6589999999999998</v>
      </c>
      <c r="M5" s="50" t="s">
        <v>35</v>
      </c>
      <c r="N5" s="51"/>
      <c r="O5" s="52">
        <v>43479</v>
      </c>
      <c r="P5" s="52">
        <v>43479</v>
      </c>
      <c r="Q5" s="53" t="s">
        <v>36</v>
      </c>
    </row>
    <row r="6" spans="1:17" x14ac:dyDescent="0.2">
      <c r="A6" s="37" t="s">
        <v>37</v>
      </c>
      <c r="B6" s="44">
        <v>0</v>
      </c>
      <c r="C6" s="44">
        <f>D6</f>
        <v>1</v>
      </c>
      <c r="D6" s="44">
        <v>1</v>
      </c>
      <c r="E6" s="45">
        <v>350219</v>
      </c>
      <c r="F6" s="46">
        <v>3.2119999999999997</v>
      </c>
      <c r="G6" s="47">
        <v>0.317</v>
      </c>
      <c r="H6" s="47">
        <v>2.5000000000000001E-2</v>
      </c>
      <c r="I6" s="47">
        <v>6.0999999999999999E-2</v>
      </c>
      <c r="J6" s="54"/>
      <c r="K6" s="48"/>
      <c r="L6" s="49">
        <v>14.35</v>
      </c>
      <c r="M6" s="50" t="s">
        <v>31</v>
      </c>
      <c r="N6" s="51"/>
      <c r="O6" s="52">
        <v>43486</v>
      </c>
      <c r="P6" s="52">
        <v>43486</v>
      </c>
      <c r="Q6" s="53" t="s">
        <v>38</v>
      </c>
    </row>
    <row r="7" spans="1:17" x14ac:dyDescent="0.2">
      <c r="A7" s="37" t="s">
        <v>37</v>
      </c>
      <c r="B7" s="44">
        <f>C6</f>
        <v>1</v>
      </c>
      <c r="C7" s="44">
        <f>B7+D7</f>
        <v>1.8</v>
      </c>
      <c r="D7" s="44">
        <v>0.8</v>
      </c>
      <c r="E7" s="45">
        <v>350220</v>
      </c>
      <c r="F7" s="46">
        <v>11.568</v>
      </c>
      <c r="G7" s="47">
        <v>5.2999999999999999E-2</v>
      </c>
      <c r="H7" s="47">
        <v>8.7999999999999995E-2</v>
      </c>
      <c r="I7" s="47">
        <v>0.11700000000000001</v>
      </c>
      <c r="J7" s="54"/>
      <c r="K7" s="48"/>
      <c r="L7" s="49">
        <v>13.396000000000001</v>
      </c>
      <c r="M7" s="50" t="s">
        <v>34</v>
      </c>
      <c r="N7" s="51">
        <v>0.8</v>
      </c>
      <c r="O7" s="52">
        <v>43486</v>
      </c>
      <c r="P7" s="52">
        <v>43486</v>
      </c>
      <c r="Q7" s="53" t="s">
        <v>38</v>
      </c>
    </row>
    <row r="8" spans="1:17" x14ac:dyDescent="0.2">
      <c r="A8" s="37" t="s">
        <v>37</v>
      </c>
      <c r="B8" s="44">
        <f>C7</f>
        <v>1.8</v>
      </c>
      <c r="C8" s="44">
        <f>B8+D8</f>
        <v>3.6</v>
      </c>
      <c r="D8" s="44">
        <v>1.8</v>
      </c>
      <c r="E8" s="45">
        <v>350221</v>
      </c>
      <c r="F8" s="46">
        <v>0.91</v>
      </c>
      <c r="G8" s="47">
        <v>2.3E-2</v>
      </c>
      <c r="H8" s="47">
        <v>0.03</v>
      </c>
      <c r="I8" s="47">
        <v>8.6999999999999994E-2</v>
      </c>
      <c r="J8" s="54"/>
      <c r="K8" s="48"/>
      <c r="L8" s="49">
        <v>3.9550000000000001</v>
      </c>
      <c r="M8" s="50" t="s">
        <v>35</v>
      </c>
      <c r="N8" s="51"/>
      <c r="O8" s="52">
        <v>43486</v>
      </c>
      <c r="P8" s="52">
        <v>43486</v>
      </c>
      <c r="Q8" s="53" t="s">
        <v>38</v>
      </c>
    </row>
    <row r="9" spans="1:17" x14ac:dyDescent="0.2">
      <c r="A9" s="37" t="s">
        <v>39</v>
      </c>
      <c r="B9" s="44">
        <v>0</v>
      </c>
      <c r="C9" s="44">
        <f>D9</f>
        <v>0.9</v>
      </c>
      <c r="D9" s="44">
        <v>0.9</v>
      </c>
      <c r="E9" s="45">
        <f>[1]Entry!B8</f>
        <v>350904</v>
      </c>
      <c r="F9" s="46">
        <f>[1]Entry!E8</f>
        <v>6.3820000000000006</v>
      </c>
      <c r="G9" s="47">
        <f>[1]Entry!F8</f>
        <v>0.14799999999999999</v>
      </c>
      <c r="H9" s="47">
        <f>[1]Entry!G8</f>
        <v>7.9000000000000001E-2</v>
      </c>
      <c r="I9" s="47">
        <f>[1]Entry!H8</f>
        <v>0.152</v>
      </c>
      <c r="J9" s="54"/>
      <c r="K9" s="48"/>
      <c r="L9" s="49">
        <f>[1]Entry!K8</f>
        <v>5.7039999999999997</v>
      </c>
      <c r="M9" s="50" t="s">
        <v>31</v>
      </c>
      <c r="N9" s="51"/>
      <c r="O9" s="52">
        <v>43489</v>
      </c>
      <c r="P9" s="52">
        <v>43489</v>
      </c>
      <c r="Q9" s="53" t="s">
        <v>42</v>
      </c>
    </row>
    <row r="10" spans="1:17" x14ac:dyDescent="0.2">
      <c r="A10" s="37" t="s">
        <v>39</v>
      </c>
      <c r="B10" s="44">
        <f>C9</f>
        <v>0.9</v>
      </c>
      <c r="C10" s="44">
        <f>B10+D10</f>
        <v>1.5</v>
      </c>
      <c r="D10" s="44">
        <v>0.6</v>
      </c>
      <c r="E10" s="45">
        <f>[1]Entry!B9</f>
        <v>350905</v>
      </c>
      <c r="F10" s="46">
        <f>[1]Entry!E9</f>
        <v>0.34200000000000003</v>
      </c>
      <c r="G10" s="47">
        <f>[1]Entry!F9</f>
        <v>0.34899999999999998</v>
      </c>
      <c r="H10" s="47">
        <f>[1]Entry!G9</f>
        <v>0.107</v>
      </c>
      <c r="I10" s="47">
        <f>[1]Entry!H9</f>
        <v>0.27500000000000002</v>
      </c>
      <c r="J10" s="54"/>
      <c r="K10" s="48"/>
      <c r="L10" s="49">
        <f>[1]Entry!K9</f>
        <v>3.63</v>
      </c>
      <c r="M10" s="50" t="s">
        <v>34</v>
      </c>
      <c r="N10" s="51">
        <v>0.6</v>
      </c>
      <c r="O10" s="52">
        <v>43489</v>
      </c>
      <c r="P10" s="52">
        <v>43489</v>
      </c>
      <c r="Q10" s="53" t="s">
        <v>42</v>
      </c>
    </row>
    <row r="11" spans="1:17" x14ac:dyDescent="0.2">
      <c r="A11" s="37" t="s">
        <v>39</v>
      </c>
      <c r="B11" s="44">
        <f t="shared" ref="B11:B12" si="2">C10</f>
        <v>1.5</v>
      </c>
      <c r="C11" s="44">
        <f t="shared" ref="C11:C12" si="3">B11+D11</f>
        <v>2</v>
      </c>
      <c r="D11" s="44">
        <v>0.5</v>
      </c>
      <c r="E11" s="45">
        <f>[1]Entry!B10</f>
        <v>350906</v>
      </c>
      <c r="F11" s="46">
        <f>[1]Entry!E10</f>
        <v>1.8379999999999999</v>
      </c>
      <c r="G11" s="47">
        <f>[1]Entry!F10</f>
        <v>1.2E-2</v>
      </c>
      <c r="H11" s="47">
        <f>[1]Entry!G10</f>
        <v>6.8000000000000005E-2</v>
      </c>
      <c r="I11" s="47">
        <f>[1]Entry!H10</f>
        <v>0.17</v>
      </c>
      <c r="J11" s="54"/>
      <c r="K11" s="48"/>
      <c r="L11" s="49">
        <f>[1]Entry!K10</f>
        <v>7.0570000000000004</v>
      </c>
      <c r="M11" s="50" t="s">
        <v>34</v>
      </c>
      <c r="N11" s="51">
        <v>0.5</v>
      </c>
      <c r="O11" s="52">
        <v>43489</v>
      </c>
      <c r="P11" s="52">
        <v>43489</v>
      </c>
      <c r="Q11" s="53" t="s">
        <v>42</v>
      </c>
    </row>
    <row r="12" spans="1:17" x14ac:dyDescent="0.2">
      <c r="A12" s="37" t="s">
        <v>39</v>
      </c>
      <c r="B12" s="44">
        <f t="shared" si="2"/>
        <v>2</v>
      </c>
      <c r="C12" s="44">
        <f t="shared" si="3"/>
        <v>3.4</v>
      </c>
      <c r="D12" s="44">
        <v>1.4</v>
      </c>
      <c r="E12" s="45">
        <f>[1]Entry!B11</f>
        <v>350907</v>
      </c>
      <c r="F12" s="46">
        <f>[1]Entry!E11</f>
        <v>0.40200000000000002</v>
      </c>
      <c r="G12" s="47">
        <f>[1]Entry!F11</f>
        <v>6.0000000000000001E-3</v>
      </c>
      <c r="H12" s="47">
        <f>[1]Entry!G11</f>
        <v>1.2E-2</v>
      </c>
      <c r="I12" s="47">
        <f>[1]Entry!H11</f>
        <v>2.9000000000000001E-2</v>
      </c>
      <c r="J12" s="54"/>
      <c r="K12" s="48"/>
      <c r="L12" s="49">
        <f>[1]Entry!K11</f>
        <v>0.42399999999999999</v>
      </c>
      <c r="M12" s="50" t="s">
        <v>35</v>
      </c>
      <c r="N12" s="51"/>
      <c r="O12" s="52">
        <v>43489</v>
      </c>
      <c r="P12" s="52">
        <v>43489</v>
      </c>
      <c r="Q12" s="53" t="s">
        <v>42</v>
      </c>
    </row>
    <row r="13" spans="1:17" x14ac:dyDescent="0.2">
      <c r="A13" s="37" t="s">
        <v>40</v>
      </c>
      <c r="B13" s="44">
        <v>0</v>
      </c>
      <c r="C13" s="44">
        <f>D13</f>
        <v>1</v>
      </c>
      <c r="D13" s="44">
        <v>1</v>
      </c>
      <c r="E13" s="45">
        <f>[2]Entry!B11</f>
        <v>352383</v>
      </c>
      <c r="F13" s="46">
        <f>[2]Entry!E11</f>
        <v>0.90399999999999991</v>
      </c>
      <c r="G13" s="47">
        <f>[2]Entry!F11</f>
        <v>0.10299999999999999</v>
      </c>
      <c r="H13" s="47">
        <f>[2]Entry!G11</f>
        <v>3.3000000000000002E-2</v>
      </c>
      <c r="I13" s="47">
        <f>[2]Entry!H11</f>
        <v>7.1999999999999995E-2</v>
      </c>
      <c r="J13" s="54"/>
      <c r="K13" s="48"/>
      <c r="L13" s="55">
        <f>[2]Entry!K11</f>
        <v>1.1599999999999999</v>
      </c>
      <c r="M13" s="50" t="s">
        <v>31</v>
      </c>
      <c r="N13" s="51"/>
      <c r="O13" s="52">
        <v>43497</v>
      </c>
      <c r="P13" s="52">
        <v>43497</v>
      </c>
      <c r="Q13" s="53" t="s">
        <v>43</v>
      </c>
    </row>
    <row r="14" spans="1:17" x14ac:dyDescent="0.2">
      <c r="A14" s="37" t="s">
        <v>40</v>
      </c>
      <c r="B14" s="44">
        <f>C13</f>
        <v>1</v>
      </c>
      <c r="C14" s="44">
        <f>B14+D14</f>
        <v>1.6</v>
      </c>
      <c r="D14" s="44">
        <v>0.6</v>
      </c>
      <c r="E14" s="45">
        <f>[2]Entry!B12</f>
        <v>352384</v>
      </c>
      <c r="F14" s="46">
        <f>[2]Entry!E12</f>
        <v>2.75</v>
      </c>
      <c r="G14" s="47">
        <f>[2]Entry!F12</f>
        <v>6.3E-2</v>
      </c>
      <c r="H14" s="47">
        <f>[2]Entry!G12</f>
        <v>0.22600000000000001</v>
      </c>
      <c r="I14" s="47">
        <f>[2]Entry!H12</f>
        <v>0.32600000000000001</v>
      </c>
      <c r="J14" s="54"/>
      <c r="K14" s="48"/>
      <c r="L14" s="49">
        <f>[2]Entry!K12</f>
        <v>3.0590000000000002</v>
      </c>
      <c r="M14" s="50" t="s">
        <v>34</v>
      </c>
      <c r="N14" s="51">
        <v>0.6</v>
      </c>
      <c r="O14" s="52">
        <v>43497</v>
      </c>
      <c r="P14" s="52">
        <v>43497</v>
      </c>
      <c r="Q14" s="53" t="s">
        <v>43</v>
      </c>
    </row>
    <row r="15" spans="1:17" x14ac:dyDescent="0.2">
      <c r="A15" s="37" t="s">
        <v>40</v>
      </c>
      <c r="B15" s="44">
        <f t="shared" ref="B15:B16" si="4">C14</f>
        <v>1.6</v>
      </c>
      <c r="C15" s="44">
        <f t="shared" ref="C15:C16" si="5">B15+D15</f>
        <v>2</v>
      </c>
      <c r="D15" s="44">
        <v>0.4</v>
      </c>
      <c r="E15" s="45">
        <f>[2]Entry!B14</f>
        <v>352386</v>
      </c>
      <c r="F15" s="46">
        <f>[2]Entry!E14</f>
        <v>5.3639999999999999</v>
      </c>
      <c r="G15" s="47">
        <f>[2]Entry!F14</f>
        <v>0.29899999999999999</v>
      </c>
      <c r="H15" s="47">
        <f>[2]Entry!G14</f>
        <v>0.28000000000000003</v>
      </c>
      <c r="I15" s="47">
        <f>[2]Entry!H14</f>
        <v>0.91</v>
      </c>
      <c r="J15" s="54"/>
      <c r="K15" s="48"/>
      <c r="L15" s="49">
        <f>[2]Entry!K14</f>
        <v>6.8390000000000004</v>
      </c>
      <c r="M15" s="50" t="s">
        <v>34</v>
      </c>
      <c r="N15" s="51">
        <v>0.4</v>
      </c>
      <c r="O15" s="52">
        <v>43497</v>
      </c>
      <c r="P15" s="52">
        <v>43497</v>
      </c>
      <c r="Q15" s="53" t="s">
        <v>43</v>
      </c>
    </row>
    <row r="16" spans="1:17" x14ac:dyDescent="0.2">
      <c r="A16" s="37" t="s">
        <v>40</v>
      </c>
      <c r="B16" s="44">
        <f t="shared" si="4"/>
        <v>2</v>
      </c>
      <c r="C16" s="44">
        <f t="shared" si="5"/>
        <v>3</v>
      </c>
      <c r="D16" s="44">
        <v>1</v>
      </c>
      <c r="E16" s="45">
        <f>[2]Entry!B15</f>
        <v>352387</v>
      </c>
      <c r="F16" s="46">
        <f>[2]Entry!E15</f>
        <v>30.821999999999999</v>
      </c>
      <c r="G16" s="47">
        <f>[2]Entry!F15</f>
        <v>0.61399999999999999</v>
      </c>
      <c r="H16" s="47">
        <f>[2]Entry!G15</f>
        <v>3.5680000000000001</v>
      </c>
      <c r="I16" s="47">
        <f>[2]Entry!H15</f>
        <v>6.9550000000000001</v>
      </c>
      <c r="J16" s="54"/>
      <c r="K16" s="48"/>
      <c r="L16" s="49">
        <f>[2]Entry!K15</f>
        <v>7.0270000000000001</v>
      </c>
      <c r="M16" s="50" t="s">
        <v>35</v>
      </c>
      <c r="N16" s="51"/>
      <c r="O16" s="52">
        <v>43497</v>
      </c>
      <c r="P16" s="52">
        <v>43497</v>
      </c>
      <c r="Q16" s="53" t="s">
        <v>43</v>
      </c>
    </row>
    <row r="17" spans="1:17" x14ac:dyDescent="0.2">
      <c r="A17" s="37" t="s">
        <v>41</v>
      </c>
      <c r="B17" s="44">
        <v>0</v>
      </c>
      <c r="C17" s="44">
        <f>D17</f>
        <v>3.5</v>
      </c>
      <c r="D17" s="44">
        <v>3.5</v>
      </c>
      <c r="E17" s="45">
        <f>[3]Entry!$B$12</f>
        <v>353952</v>
      </c>
      <c r="F17" s="46">
        <f>[3]Entry!E12</f>
        <v>0.35799999999999998</v>
      </c>
      <c r="G17" s="47">
        <f>[3]Entry!F12</f>
        <v>0.222</v>
      </c>
      <c r="H17" s="47">
        <f>[3]Entry!G12</f>
        <v>2.7E-2</v>
      </c>
      <c r="I17" s="47">
        <f>[3]Entry!H12</f>
        <v>0.16600000000000001</v>
      </c>
      <c r="J17" s="54"/>
      <c r="K17" s="48"/>
      <c r="L17" s="49">
        <f>[3]Entry!$K$12</f>
        <v>3.2519999999999998</v>
      </c>
      <c r="M17" s="50" t="s">
        <v>31</v>
      </c>
      <c r="N17" s="51"/>
      <c r="O17" s="52">
        <v>43507</v>
      </c>
      <c r="P17" s="52">
        <v>43507</v>
      </c>
      <c r="Q17" s="53" t="s">
        <v>44</v>
      </c>
    </row>
    <row r="18" spans="1:17" x14ac:dyDescent="0.2">
      <c r="A18" s="37" t="s">
        <v>41</v>
      </c>
      <c r="B18" s="44">
        <f>C17</f>
        <v>3.5</v>
      </c>
      <c r="C18" s="44">
        <f>B18+D18</f>
        <v>4.3</v>
      </c>
      <c r="D18" s="44">
        <v>0.8</v>
      </c>
      <c r="E18" s="45">
        <f>[3]Entry!$B$14</f>
        <v>353954</v>
      </c>
      <c r="F18" s="46">
        <f>[3]Entry!E14</f>
        <v>4.08</v>
      </c>
      <c r="G18" s="47">
        <f>[3]Entry!F14</f>
        <v>0.46500000000000002</v>
      </c>
      <c r="H18" s="47">
        <f>[3]Entry!G14</f>
        <v>2.7E-2</v>
      </c>
      <c r="I18" s="47">
        <f>[3]Entry!H14</f>
        <v>6.0999999999999999E-2</v>
      </c>
      <c r="J18" s="54"/>
      <c r="K18" s="48"/>
      <c r="L18" s="49">
        <f>[3]Entry!$K$14</f>
        <v>11.307</v>
      </c>
      <c r="M18" s="50" t="s">
        <v>34</v>
      </c>
      <c r="N18" s="51">
        <v>0.8</v>
      </c>
      <c r="O18" s="52">
        <v>43507</v>
      </c>
      <c r="P18" s="52">
        <v>43507</v>
      </c>
      <c r="Q18" s="53" t="s">
        <v>44</v>
      </c>
    </row>
    <row r="19" spans="1:17" x14ac:dyDescent="0.2">
      <c r="A19" s="37" t="s">
        <v>45</v>
      </c>
      <c r="B19" s="44">
        <v>0</v>
      </c>
      <c r="C19" s="44">
        <f>D19</f>
        <v>1.5</v>
      </c>
      <c r="D19" s="44">
        <v>1.5</v>
      </c>
      <c r="E19" s="45">
        <f>[4]Entry!B8</f>
        <v>355885</v>
      </c>
      <c r="F19" s="46">
        <f>[4]Entry!E8</f>
        <v>1.004</v>
      </c>
      <c r="G19" s="47">
        <f>[4]Entry!F8</f>
        <v>0.04</v>
      </c>
      <c r="H19" s="47">
        <f>[4]Entry!G8</f>
        <v>5.2999999999999999E-2</v>
      </c>
      <c r="I19" s="47">
        <f>[4]Entry!H8</f>
        <v>0.106</v>
      </c>
      <c r="J19" s="54">
        <f>[4]Entry!I8</f>
        <v>2.9411764705882426</v>
      </c>
      <c r="K19" s="48"/>
      <c r="L19" s="56">
        <f>[4]Entry!K8</f>
        <v>4.9080000000000004</v>
      </c>
      <c r="M19" s="50" t="s">
        <v>31</v>
      </c>
      <c r="N19" s="51"/>
      <c r="O19" s="57" t="s">
        <v>46</v>
      </c>
      <c r="P19" s="57" t="s">
        <v>46</v>
      </c>
      <c r="Q19" s="53" t="s">
        <v>47</v>
      </c>
    </row>
    <row r="20" spans="1:17" x14ac:dyDescent="0.2">
      <c r="A20" s="37" t="s">
        <v>45</v>
      </c>
      <c r="B20" s="44">
        <f>C19</f>
        <v>1.5</v>
      </c>
      <c r="C20" s="44">
        <f>B20+D20</f>
        <v>1.9</v>
      </c>
      <c r="D20" s="44">
        <v>0.4</v>
      </c>
      <c r="E20" s="45">
        <f>[4]Entry!B9</f>
        <v>355886</v>
      </c>
      <c r="F20" s="46">
        <f>[4]Entry!E9</f>
        <v>25.821999999999999</v>
      </c>
      <c r="G20" s="47">
        <f>[4]Entry!F9</f>
        <v>0.2</v>
      </c>
      <c r="H20" s="47">
        <f>[4]Entry!G9</f>
        <v>0.48299999999999998</v>
      </c>
      <c r="I20" s="47">
        <f>[4]Entry!H9</f>
        <v>0.63600000000000001</v>
      </c>
      <c r="J20" s="54">
        <f>[4]Entry!I9</f>
        <v>2.9411764705882426</v>
      </c>
      <c r="K20" s="48"/>
      <c r="L20" s="49">
        <f>[4]Entry!K9</f>
        <v>11.949</v>
      </c>
      <c r="M20" s="50" t="s">
        <v>34</v>
      </c>
      <c r="N20" s="51">
        <v>0.4</v>
      </c>
      <c r="O20" s="57" t="s">
        <v>46</v>
      </c>
      <c r="P20" s="57" t="s">
        <v>46</v>
      </c>
      <c r="Q20" s="53" t="s">
        <v>47</v>
      </c>
    </row>
    <row r="21" spans="1:17" x14ac:dyDescent="0.2">
      <c r="A21" s="37" t="s">
        <v>45</v>
      </c>
      <c r="B21" s="44">
        <f>C20</f>
        <v>1.9</v>
      </c>
      <c r="C21" s="44">
        <f>B21+D21</f>
        <v>3.2</v>
      </c>
      <c r="D21" s="44">
        <v>1.3</v>
      </c>
      <c r="E21" s="45">
        <f>[4]Entry!B10</f>
        <v>355887</v>
      </c>
      <c r="F21" s="46">
        <f>[4]Entry!E10</f>
        <v>0.85199999999999998</v>
      </c>
      <c r="G21" s="47">
        <f>[4]Entry!F10</f>
        <v>0.16500000000000001</v>
      </c>
      <c r="H21" s="47">
        <f>[4]Entry!G10</f>
        <v>2.7E-2</v>
      </c>
      <c r="I21" s="47">
        <f>[4]Entry!H10</f>
        <v>6.3E-2</v>
      </c>
      <c r="J21" s="54">
        <f>[4]Entry!I10</f>
        <v>2.9629629629629628</v>
      </c>
      <c r="K21" s="48"/>
      <c r="L21" s="49">
        <f>[4]Entry!K10</f>
        <v>7.0229999999999997</v>
      </c>
      <c r="M21" s="50" t="s">
        <v>35</v>
      </c>
      <c r="N21" s="51"/>
      <c r="O21" s="57" t="s">
        <v>46</v>
      </c>
      <c r="P21" s="57" t="s">
        <v>46</v>
      </c>
      <c r="Q21" s="53" t="s">
        <v>47</v>
      </c>
    </row>
    <row r="22" spans="1:17" x14ac:dyDescent="0.2">
      <c r="A22" s="37" t="s">
        <v>45</v>
      </c>
      <c r="B22" s="44">
        <f>C21</f>
        <v>3.2</v>
      </c>
      <c r="C22" s="44">
        <f>B22+D22</f>
        <v>3.6</v>
      </c>
      <c r="D22" s="44">
        <v>0.4</v>
      </c>
      <c r="E22" s="45">
        <f>[4]Entry!B11</f>
        <v>355888</v>
      </c>
      <c r="F22" s="46">
        <f>[4]Entry!E11</f>
        <v>2.5619999999999998</v>
      </c>
      <c r="G22" s="47">
        <f>[4]Entry!F11</f>
        <v>0.32300000000000001</v>
      </c>
      <c r="H22" s="47">
        <f>[4]Entry!G11</f>
        <v>0.113</v>
      </c>
      <c r="I22" s="47">
        <f>[4]Entry!H11</f>
        <v>0.248</v>
      </c>
      <c r="J22" s="54">
        <f>[4]Entry!I11</f>
        <v>2.9197080291970705</v>
      </c>
      <c r="K22" s="48"/>
      <c r="L22" s="49">
        <f>[4]Entry!K11</f>
        <v>8.7309999999999999</v>
      </c>
      <c r="M22" s="50" t="s">
        <v>35</v>
      </c>
      <c r="N22" s="51"/>
      <c r="O22" s="57" t="s">
        <v>46</v>
      </c>
      <c r="P22" s="57" t="s">
        <v>46</v>
      </c>
      <c r="Q22" s="53" t="s">
        <v>47</v>
      </c>
    </row>
    <row r="23" spans="1:17" x14ac:dyDescent="0.2">
      <c r="A23" s="37" t="s">
        <v>48</v>
      </c>
      <c r="B23" s="44">
        <v>0</v>
      </c>
      <c r="C23" s="44">
        <f>D23</f>
        <v>0.5</v>
      </c>
      <c r="D23" s="44">
        <v>0.5</v>
      </c>
      <c r="E23" s="45">
        <f>[5]Entry!$B$17</f>
        <v>356706</v>
      </c>
      <c r="F23" s="46">
        <f>[5]Entry!E17</f>
        <v>1.544</v>
      </c>
      <c r="G23" s="47">
        <f>[5]Entry!F17</f>
        <v>0.36687789999999998</v>
      </c>
      <c r="H23" s="47">
        <f>[5]Entry!G17</f>
        <v>0.12108379999999999</v>
      </c>
      <c r="I23" s="47">
        <f>[5]Entry!H17</f>
        <v>0.39262950000000002</v>
      </c>
      <c r="J23" s="54"/>
      <c r="K23" s="48"/>
      <c r="L23" s="49">
        <f>[5]Entry!$K$17</f>
        <v>3.1240000000000001</v>
      </c>
      <c r="M23" s="50" t="s">
        <v>31</v>
      </c>
      <c r="N23" s="51"/>
      <c r="O23" s="57" t="s">
        <v>49</v>
      </c>
      <c r="P23" s="57" t="s">
        <v>49</v>
      </c>
      <c r="Q23" s="53" t="s">
        <v>50</v>
      </c>
    </row>
    <row r="24" spans="1:17" x14ac:dyDescent="0.2">
      <c r="A24" s="37" t="s">
        <v>48</v>
      </c>
      <c r="B24" s="44">
        <f>C23</f>
        <v>0.5</v>
      </c>
      <c r="C24" s="44">
        <f>B24+D24</f>
        <v>1</v>
      </c>
      <c r="D24" s="44">
        <v>0.5</v>
      </c>
      <c r="E24" s="45">
        <f>[5]Entry!B19</f>
        <v>356708</v>
      </c>
      <c r="F24" s="46">
        <f>[5]Entry!E19</f>
        <v>0.47800000000000004</v>
      </c>
      <c r="G24" s="47">
        <f>[5]Entry!F19</f>
        <v>8.0744200000000002E-2</v>
      </c>
      <c r="H24" s="47">
        <f>[5]Entry!G19</f>
        <v>0.1086444</v>
      </c>
      <c r="I24" s="47">
        <f>[5]Entry!H19</f>
        <v>0.13415820000000001</v>
      </c>
      <c r="J24" s="54"/>
      <c r="K24" s="48"/>
      <c r="L24" s="49">
        <f>[5]Entry!K19</f>
        <v>2.6139999999999999</v>
      </c>
      <c r="M24" s="50" t="s">
        <v>34</v>
      </c>
      <c r="N24" s="51">
        <v>0.5</v>
      </c>
      <c r="O24" s="57" t="s">
        <v>49</v>
      </c>
      <c r="P24" s="57" t="s">
        <v>49</v>
      </c>
      <c r="Q24" s="53" t="s">
        <v>50</v>
      </c>
    </row>
    <row r="25" spans="1:17" x14ac:dyDescent="0.2">
      <c r="A25" s="37" t="s">
        <v>48</v>
      </c>
      <c r="B25" s="44">
        <f>C24</f>
        <v>1</v>
      </c>
      <c r="C25" s="44">
        <f>B25+D25</f>
        <v>4</v>
      </c>
      <c r="D25" s="44">
        <v>3</v>
      </c>
      <c r="E25" s="45">
        <f>[5]Entry!B20</f>
        <v>356709</v>
      </c>
      <c r="F25" s="46">
        <f>[5]Entry!E20</f>
        <v>1.004</v>
      </c>
      <c r="G25" s="47">
        <f>[5]Entry!F20</f>
        <v>0.1260503</v>
      </c>
      <c r="H25" s="47">
        <f>[5]Entry!G20</f>
        <v>3.6310700000000001E-2</v>
      </c>
      <c r="I25" s="47">
        <f>[5]Entry!H20</f>
        <v>5.8382399999999994E-2</v>
      </c>
      <c r="J25" s="54"/>
      <c r="K25" s="48"/>
      <c r="L25" s="49">
        <f>[5]Entry!K20</f>
        <v>1.629</v>
      </c>
      <c r="M25" s="50" t="s">
        <v>35</v>
      </c>
      <c r="N25" s="51"/>
      <c r="O25" s="57" t="s">
        <v>49</v>
      </c>
      <c r="P25" s="57" t="s">
        <v>49</v>
      </c>
      <c r="Q25" s="53" t="s">
        <v>50</v>
      </c>
    </row>
    <row r="26" spans="1:17" x14ac:dyDescent="0.2">
      <c r="A26" s="37" t="s">
        <v>48</v>
      </c>
      <c r="B26" s="44">
        <f>C25</f>
        <v>4</v>
      </c>
      <c r="C26" s="44">
        <f>B26+D26</f>
        <v>4.4000000000000004</v>
      </c>
      <c r="D26" s="44">
        <v>0.4</v>
      </c>
      <c r="E26" s="45">
        <f>[5]Entry!B21</f>
        <v>356710</v>
      </c>
      <c r="F26" s="46">
        <f>[5]Entry!E21</f>
        <v>2.7119999999999997</v>
      </c>
      <c r="G26" s="47">
        <f>[5]Entry!F21</f>
        <v>2.2252714999999998</v>
      </c>
      <c r="H26" s="47">
        <f>[5]Entry!G21</f>
        <v>0.43265979999999998</v>
      </c>
      <c r="I26" s="47">
        <f>[5]Entry!H21</f>
        <v>0.27872049999999998</v>
      </c>
      <c r="J26" s="54"/>
      <c r="K26" s="48"/>
      <c r="L26" s="49">
        <f>[5]Entry!K21</f>
        <v>6.9269999999999996</v>
      </c>
      <c r="M26" s="50" t="s">
        <v>35</v>
      </c>
      <c r="N26" s="51"/>
      <c r="O26" s="57" t="s">
        <v>49</v>
      </c>
      <c r="P26" s="57" t="s">
        <v>49</v>
      </c>
      <c r="Q26" s="53" t="s">
        <v>50</v>
      </c>
    </row>
    <row r="27" spans="1:17" x14ac:dyDescent="0.2">
      <c r="A27" s="37" t="s">
        <v>48</v>
      </c>
      <c r="B27" s="44">
        <f>C26</f>
        <v>4.4000000000000004</v>
      </c>
      <c r="C27" s="44">
        <f>B27+D27</f>
        <v>5.4</v>
      </c>
      <c r="D27" s="44">
        <v>1</v>
      </c>
      <c r="E27" s="45">
        <f>[5]Entry!B22</f>
        <v>356711</v>
      </c>
      <c r="F27" s="46">
        <f>[5]Entry!E22</f>
        <v>0.66799999999999993</v>
      </c>
      <c r="G27" s="47">
        <f>[5]Entry!F22</f>
        <v>0.2160569</v>
      </c>
      <c r="H27" s="47">
        <f>[5]Entry!G22</f>
        <v>8.4249500000000005E-2</v>
      </c>
      <c r="I27" s="47">
        <f>[5]Entry!H22</f>
        <v>0.1028057</v>
      </c>
      <c r="J27" s="54"/>
      <c r="K27" s="48"/>
      <c r="L27" s="49">
        <f>[5]Entry!K22</f>
        <v>3.0760000000000001</v>
      </c>
      <c r="M27" s="50" t="s">
        <v>35</v>
      </c>
      <c r="N27" s="44"/>
      <c r="O27" s="57" t="s">
        <v>49</v>
      </c>
      <c r="P27" s="57" t="s">
        <v>49</v>
      </c>
      <c r="Q27" s="53" t="s">
        <v>50</v>
      </c>
    </row>
    <row r="28" spans="1:17" x14ac:dyDescent="0.2">
      <c r="A28" s="37" t="s">
        <v>51</v>
      </c>
      <c r="B28" s="44">
        <v>0</v>
      </c>
      <c r="C28" s="44">
        <f>D28</f>
        <v>5</v>
      </c>
      <c r="D28" s="44">
        <v>5</v>
      </c>
      <c r="E28" s="45">
        <f>[6]Entry!B8</f>
        <v>358648</v>
      </c>
      <c r="F28" s="46">
        <f>[6]Entry!E8</f>
        <v>1.464</v>
      </c>
      <c r="G28" s="47">
        <f>[6]Entry!F8</f>
        <v>0.06</v>
      </c>
      <c r="H28" s="47">
        <f>[6]Entry!G8</f>
        <v>8.1000000000000003E-2</v>
      </c>
      <c r="I28" s="47">
        <f>[6]Entry!H8</f>
        <v>9.5000000000000001E-2</v>
      </c>
      <c r="J28" s="54">
        <f>[6]Entry!I8</f>
        <v>2.6845637583892659</v>
      </c>
      <c r="K28" s="48"/>
      <c r="L28" s="49">
        <f>[6]Entry!K8</f>
        <v>2.4409999999999998</v>
      </c>
      <c r="M28" s="50" t="s">
        <v>31</v>
      </c>
      <c r="N28" s="44"/>
      <c r="O28" s="52">
        <v>43619</v>
      </c>
      <c r="P28" s="52">
        <v>43772</v>
      </c>
      <c r="Q28" s="53" t="s">
        <v>52</v>
      </c>
    </row>
    <row r="29" spans="1:17" x14ac:dyDescent="0.2">
      <c r="A29" s="37" t="s">
        <v>51</v>
      </c>
      <c r="B29" s="44">
        <f>C28</f>
        <v>5</v>
      </c>
      <c r="C29" s="44">
        <f>B29+D29</f>
        <v>5.8</v>
      </c>
      <c r="D29" s="44">
        <v>0.8</v>
      </c>
      <c r="E29" s="45">
        <f>[6]Entry!B9</f>
        <v>358649</v>
      </c>
      <c r="F29" s="46">
        <f>[6]Entry!E9</f>
        <v>6.95</v>
      </c>
      <c r="G29" s="47">
        <f>[6]Entry!F9</f>
        <v>0.28999999999999998</v>
      </c>
      <c r="H29" s="47">
        <f>[6]Entry!G9</f>
        <v>0.14399999999999999</v>
      </c>
      <c r="I29" s="47">
        <f>[6]Entry!H9</f>
        <v>0.376</v>
      </c>
      <c r="J29" s="54">
        <f>[6]Entry!I9</f>
        <v>2.6845637583892659</v>
      </c>
      <c r="K29" s="48"/>
      <c r="L29" s="49">
        <f>[6]Entry!K9</f>
        <v>19.667000000000002</v>
      </c>
      <c r="M29" s="50" t="s">
        <v>34</v>
      </c>
      <c r="N29" s="51">
        <v>0.8</v>
      </c>
      <c r="O29" s="52">
        <v>43619</v>
      </c>
      <c r="P29" s="52">
        <v>43772</v>
      </c>
      <c r="Q29" s="53" t="s">
        <v>52</v>
      </c>
    </row>
    <row r="30" spans="1:17" x14ac:dyDescent="0.2">
      <c r="A30" s="37" t="s">
        <v>53</v>
      </c>
      <c r="B30" s="44">
        <v>0</v>
      </c>
      <c r="C30" s="44">
        <f>D30</f>
        <v>3.8</v>
      </c>
      <c r="D30" s="44">
        <v>3.8</v>
      </c>
      <c r="E30" s="45">
        <f>[7]Entry!B8</f>
        <v>360449</v>
      </c>
      <c r="F30" s="46">
        <f>[7]Entry!E8</f>
        <v>0.39199999999999996</v>
      </c>
      <c r="G30" s="47">
        <f>[7]Entry!F8</f>
        <v>6.7000000000000004E-2</v>
      </c>
      <c r="H30" s="47">
        <f>[7]Entry!G8</f>
        <v>1.0999999999999999E-2</v>
      </c>
      <c r="I30" s="47">
        <f>[7]Entry!H8</f>
        <v>1.7999999999999999E-2</v>
      </c>
      <c r="J30" s="54">
        <f>[7]Entry!I8</f>
        <v>2.6666666666666665</v>
      </c>
      <c r="K30" s="48"/>
      <c r="L30" s="49">
        <f>1.1/2</f>
        <v>0.55000000000000004</v>
      </c>
      <c r="M30" s="50" t="s">
        <v>31</v>
      </c>
      <c r="N30" s="51"/>
      <c r="O30" s="57" t="s">
        <v>54</v>
      </c>
      <c r="P30" s="57" t="s">
        <v>54</v>
      </c>
      <c r="Q30" s="53" t="s">
        <v>55</v>
      </c>
    </row>
    <row r="31" spans="1:17" x14ac:dyDescent="0.2">
      <c r="A31" s="37" t="s">
        <v>53</v>
      </c>
      <c r="B31" s="44">
        <f>C30</f>
        <v>3.8</v>
      </c>
      <c r="C31" s="44">
        <f>B31+D31</f>
        <v>4.3</v>
      </c>
      <c r="D31" s="44">
        <v>0.5</v>
      </c>
      <c r="E31" s="45">
        <f>[7]Entry!B9</f>
        <v>360450</v>
      </c>
      <c r="F31" s="46">
        <f>[7]Entry!E9</f>
        <v>29.868000000000002</v>
      </c>
      <c r="G31" s="47">
        <f>[7]Entry!F9</f>
        <v>0.13100000000000001</v>
      </c>
      <c r="H31" s="47">
        <f>[7]Entry!G9</f>
        <v>5.7000000000000002E-2</v>
      </c>
      <c r="I31" s="47">
        <f>[7]Entry!H9</f>
        <v>0.187</v>
      </c>
      <c r="J31" s="54">
        <f>[7]Entry!I9</f>
        <v>2.6666666666666665</v>
      </c>
      <c r="K31" s="48"/>
      <c r="L31" s="49">
        <f>1.1</f>
        <v>1.1000000000000001</v>
      </c>
      <c r="M31" s="50" t="s">
        <v>34</v>
      </c>
      <c r="N31" s="51">
        <v>0.5</v>
      </c>
      <c r="O31" s="57" t="s">
        <v>54</v>
      </c>
      <c r="P31" s="57" t="s">
        <v>54</v>
      </c>
      <c r="Q31" s="53" t="s">
        <v>55</v>
      </c>
    </row>
    <row r="32" spans="1:17" x14ac:dyDescent="0.2">
      <c r="A32" s="37" t="s">
        <v>56</v>
      </c>
      <c r="B32" s="44">
        <v>0</v>
      </c>
      <c r="C32" s="44">
        <f>D32</f>
        <v>1</v>
      </c>
      <c r="D32" s="44">
        <v>1</v>
      </c>
      <c r="E32" s="45">
        <f>[8]Entry!B15</f>
        <v>361872</v>
      </c>
      <c r="F32" s="46">
        <f>[8]Entry!E15</f>
        <v>7.5999999999999998E-2</v>
      </c>
      <c r="G32" s="47">
        <f>[8]Entry!F15</f>
        <v>0.11799999999999999</v>
      </c>
      <c r="H32" s="47">
        <f>[8]Entry!G15</f>
        <v>1.0999999999999999E-2</v>
      </c>
      <c r="I32" s="47">
        <f>[8]Entry!H15</f>
        <v>1.2E-2</v>
      </c>
      <c r="J32" s="54">
        <f>[8]Entry!I15</f>
        <v>2.7397260273972561</v>
      </c>
      <c r="K32" s="48"/>
      <c r="L32" s="49">
        <f>[8]Entry!K15</f>
        <v>2.3149999999999999</v>
      </c>
      <c r="M32" s="50" t="s">
        <v>31</v>
      </c>
      <c r="N32" s="51"/>
      <c r="O32" s="57" t="s">
        <v>57</v>
      </c>
      <c r="P32" s="57" t="s">
        <v>57</v>
      </c>
      <c r="Q32" s="53" t="s">
        <v>58</v>
      </c>
    </row>
    <row r="33" spans="1:17" x14ac:dyDescent="0.2">
      <c r="A33" s="37" t="s">
        <v>56</v>
      </c>
      <c r="B33" s="44">
        <f>C32</f>
        <v>1</v>
      </c>
      <c r="C33" s="44">
        <f>B33+D33</f>
        <v>1.8</v>
      </c>
      <c r="D33" s="44">
        <v>0.8</v>
      </c>
      <c r="E33" s="45">
        <f>[8]Entry!B16</f>
        <v>361873</v>
      </c>
      <c r="F33" s="46">
        <f>[8]Entry!E16</f>
        <v>7.9620000000000006</v>
      </c>
      <c r="G33" s="47">
        <f>[8]Entry!F16</f>
        <v>0.38300000000000001</v>
      </c>
      <c r="H33" s="47">
        <f>[8]Entry!G16</f>
        <v>0.187</v>
      </c>
      <c r="I33" s="47">
        <f>[8]Entry!H16</f>
        <v>0.48899999999999999</v>
      </c>
      <c r="J33" s="54">
        <f>[8]Entry!I16</f>
        <v>2.6666666666666665</v>
      </c>
      <c r="K33" s="48"/>
      <c r="L33" s="49">
        <f>[8]Entry!K16</f>
        <v>8.9529999999999994</v>
      </c>
      <c r="M33" s="50" t="s">
        <v>34</v>
      </c>
      <c r="N33" s="51">
        <v>0.8</v>
      </c>
      <c r="O33" s="57" t="s">
        <v>57</v>
      </c>
      <c r="P33" s="57" t="s">
        <v>57</v>
      </c>
      <c r="Q33" s="53" t="s">
        <v>58</v>
      </c>
    </row>
    <row r="34" spans="1:17" x14ac:dyDescent="0.2">
      <c r="A34" s="37" t="s">
        <v>56</v>
      </c>
      <c r="B34" s="44">
        <f>C33</f>
        <v>1.8</v>
      </c>
      <c r="C34" s="44">
        <f>B34+D34</f>
        <v>2.2999999999999998</v>
      </c>
      <c r="D34" s="44">
        <v>0.5</v>
      </c>
      <c r="E34" s="45">
        <f>[8]Entry!B17</f>
        <v>361874</v>
      </c>
      <c r="F34" s="46">
        <f>[8]Entry!E17</f>
        <v>0.59399999999999997</v>
      </c>
      <c r="G34" s="47">
        <f>[8]Entry!F17</f>
        <v>0.128</v>
      </c>
      <c r="H34" s="47">
        <f>[8]Entry!G17</f>
        <v>3.5000000000000003E-2</v>
      </c>
      <c r="I34" s="47">
        <f>[8]Entry!H17</f>
        <v>0.12</v>
      </c>
      <c r="J34" s="54">
        <f>[8]Entry!I17</f>
        <v>2.8169014084507067</v>
      </c>
      <c r="K34" s="48"/>
      <c r="L34" s="49">
        <f>[8]Entry!K17</f>
        <v>3.4430000000000001</v>
      </c>
      <c r="M34" s="50" t="s">
        <v>35</v>
      </c>
      <c r="N34" s="51"/>
      <c r="O34" s="57" t="s">
        <v>57</v>
      </c>
      <c r="P34" s="57" t="s">
        <v>57</v>
      </c>
      <c r="Q34" s="53" t="s">
        <v>58</v>
      </c>
    </row>
    <row r="35" spans="1:17" x14ac:dyDescent="0.2">
      <c r="A35" s="37" t="s">
        <v>56</v>
      </c>
      <c r="B35" s="44">
        <f>C34</f>
        <v>2.2999999999999998</v>
      </c>
      <c r="C35" s="44">
        <f>B35+D35</f>
        <v>2.8</v>
      </c>
      <c r="D35" s="44">
        <v>0.5</v>
      </c>
      <c r="E35" s="45">
        <f>[8]Entry!B18</f>
        <v>361875</v>
      </c>
      <c r="F35" s="46">
        <f>[8]Entry!E18</f>
        <v>27.938000000000002</v>
      </c>
      <c r="G35" s="47">
        <f>[8]Entry!F18</f>
        <v>1.2130000000000001</v>
      </c>
      <c r="H35" s="47">
        <f>[8]Entry!G18</f>
        <v>5.6000000000000001E-2</v>
      </c>
      <c r="I35" s="47">
        <f>[8]Entry!H18</f>
        <v>7.9000000000000001E-2</v>
      </c>
      <c r="J35" s="54">
        <f>[8]Entry!I18</f>
        <v>3.1007751937984551</v>
      </c>
      <c r="K35" s="48"/>
      <c r="L35" s="49">
        <f>[8]Entry!K18</f>
        <v>8.9550000000000001</v>
      </c>
      <c r="M35" s="50" t="s">
        <v>35</v>
      </c>
      <c r="N35" s="51"/>
      <c r="O35" s="57" t="s">
        <v>57</v>
      </c>
      <c r="P35" s="57" t="s">
        <v>57</v>
      </c>
      <c r="Q35" s="53" t="s">
        <v>58</v>
      </c>
    </row>
    <row r="36" spans="1:17" x14ac:dyDescent="0.2">
      <c r="A36" s="37" t="s">
        <v>56</v>
      </c>
      <c r="B36" s="44">
        <f>C35</f>
        <v>2.8</v>
      </c>
      <c r="C36" s="44">
        <f>B36+D36</f>
        <v>3.8</v>
      </c>
      <c r="D36" s="44">
        <v>1</v>
      </c>
      <c r="E36" s="45">
        <f>[8]Entry!B19</f>
        <v>361876</v>
      </c>
      <c r="F36" s="46">
        <f>[8]Entry!E19</f>
        <v>0.128</v>
      </c>
      <c r="G36" s="47">
        <f>[8]Entry!F19</f>
        <v>8.4000000000000005E-2</v>
      </c>
      <c r="H36" s="47">
        <f>[8]Entry!G19</f>
        <v>2.1000000000000001E-2</v>
      </c>
      <c r="I36" s="47">
        <f>[8]Entry!H19</f>
        <v>1.9E-2</v>
      </c>
      <c r="J36" s="54">
        <f>[8]Entry!I19</f>
        <v>2.6143790849673278</v>
      </c>
      <c r="K36" s="48"/>
      <c r="L36" s="49">
        <f>[8]Entry!K19</f>
        <v>2.5299999999999998</v>
      </c>
      <c r="M36" s="50" t="s">
        <v>35</v>
      </c>
      <c r="N36" s="51"/>
      <c r="O36" s="57" t="s">
        <v>57</v>
      </c>
      <c r="P36" s="57" t="s">
        <v>57</v>
      </c>
      <c r="Q36" s="53" t="s">
        <v>58</v>
      </c>
    </row>
    <row r="37" spans="1:17" x14ac:dyDescent="0.2">
      <c r="A37" s="23" t="s">
        <v>59</v>
      </c>
      <c r="E37" s="32"/>
      <c r="F37" s="33"/>
      <c r="G37" s="34"/>
      <c r="H37" s="34"/>
      <c r="I37" s="34"/>
      <c r="L37" s="35"/>
    </row>
    <row r="38" spans="1:17" x14ac:dyDescent="0.2">
      <c r="A38" s="23" t="s">
        <v>60</v>
      </c>
      <c r="E38" s="32"/>
      <c r="F38" s="33"/>
      <c r="G38" s="34"/>
      <c r="H38" s="34"/>
      <c r="I38" s="34"/>
      <c r="L38" s="35"/>
    </row>
    <row r="39" spans="1:17" x14ac:dyDescent="0.2">
      <c r="A39" s="23" t="s">
        <v>61</v>
      </c>
      <c r="E39" s="32"/>
      <c r="F39" s="33"/>
      <c r="G39" s="34"/>
      <c r="H39" s="34"/>
      <c r="I39" s="34"/>
      <c r="L39" s="35"/>
    </row>
    <row r="40" spans="1:17" x14ac:dyDescent="0.2">
      <c r="A40" s="23" t="s">
        <v>62</v>
      </c>
      <c r="E40" s="32"/>
      <c r="F40" s="33"/>
      <c r="G40" s="34"/>
      <c r="H40" s="34"/>
      <c r="I40" s="34"/>
      <c r="L40" s="35"/>
      <c r="O40" s="26"/>
      <c r="P40" s="26"/>
    </row>
    <row r="41" spans="1:17" x14ac:dyDescent="0.2">
      <c r="A41" s="23" t="s">
        <v>63</v>
      </c>
      <c r="E41" s="32"/>
      <c r="F41" s="33"/>
      <c r="G41" s="34"/>
      <c r="H41" s="34"/>
      <c r="I41" s="34"/>
      <c r="L41" s="35"/>
      <c r="O41" s="26"/>
      <c r="P41" s="26"/>
    </row>
    <row r="42" spans="1:17" x14ac:dyDescent="0.2">
      <c r="A42" s="23" t="s">
        <v>64</v>
      </c>
      <c r="E42" s="32"/>
      <c r="F42" s="33"/>
      <c r="G42" s="34"/>
      <c r="H42" s="34"/>
      <c r="I42" s="34"/>
      <c r="L42" s="35"/>
      <c r="O42" s="26"/>
      <c r="P42" s="26"/>
    </row>
    <row r="43" spans="1:17" x14ac:dyDescent="0.2">
      <c r="A43" s="23" t="s">
        <v>65</v>
      </c>
      <c r="E43" s="32"/>
      <c r="F43" s="33"/>
      <c r="G43" s="34"/>
      <c r="H43" s="34"/>
      <c r="I43" s="34"/>
      <c r="L43" s="35"/>
      <c r="O43" s="26"/>
      <c r="P43" s="26"/>
    </row>
    <row r="44" spans="1:17" x14ac:dyDescent="0.2">
      <c r="A44" s="23" t="s">
        <v>66</v>
      </c>
      <c r="E44" s="32"/>
      <c r="F44" s="33"/>
      <c r="G44" s="34"/>
      <c r="H44" s="34"/>
      <c r="I44" s="34"/>
      <c r="L44" s="35"/>
      <c r="O44" s="26"/>
      <c r="P44" s="26"/>
    </row>
    <row r="45" spans="1:17" x14ac:dyDescent="0.2">
      <c r="A45" s="23" t="s">
        <v>67</v>
      </c>
      <c r="E45" s="32"/>
      <c r="F45" s="33"/>
      <c r="G45" s="34"/>
      <c r="H45" s="34"/>
      <c r="I45" s="34"/>
      <c r="L45" s="35"/>
      <c r="O45" s="26"/>
      <c r="P45" s="26"/>
    </row>
    <row r="46" spans="1:17" x14ac:dyDescent="0.2">
      <c r="A46" s="23" t="s">
        <v>68</v>
      </c>
      <c r="F46" s="3"/>
      <c r="L46" s="3"/>
    </row>
    <row r="47" spans="1:17" x14ac:dyDescent="0.2">
      <c r="A47" s="23" t="s">
        <v>69</v>
      </c>
      <c r="F47" s="3"/>
      <c r="L47" s="3"/>
    </row>
    <row r="48" spans="1:17" x14ac:dyDescent="0.2">
      <c r="A48" s="23" t="s">
        <v>70</v>
      </c>
      <c r="F48" s="3"/>
      <c r="L48" s="3"/>
    </row>
    <row r="49" spans="1:12" x14ac:dyDescent="0.2">
      <c r="A49" s="23" t="s">
        <v>71</v>
      </c>
      <c r="F49" s="3"/>
      <c r="L49" s="3"/>
    </row>
    <row r="50" spans="1:12" x14ac:dyDescent="0.2">
      <c r="A50" s="23" t="s">
        <v>72</v>
      </c>
      <c r="F50" s="3"/>
      <c r="L50" s="3"/>
    </row>
    <row r="51" spans="1:12" x14ac:dyDescent="0.2">
      <c r="A51" s="23" t="s">
        <v>73</v>
      </c>
      <c r="F51" s="3"/>
      <c r="L51" s="3"/>
    </row>
    <row r="52" spans="1:12" x14ac:dyDescent="0.2">
      <c r="A52" s="23" t="s">
        <v>74</v>
      </c>
      <c r="F52" s="3"/>
      <c r="L52" s="3"/>
    </row>
    <row r="53" spans="1:12" x14ac:dyDescent="0.2">
      <c r="A53" s="23" t="s">
        <v>75</v>
      </c>
      <c r="F53" s="3"/>
      <c r="L53" s="3"/>
    </row>
    <row r="54" spans="1:12" x14ac:dyDescent="0.2">
      <c r="A54" s="23" t="s">
        <v>76</v>
      </c>
      <c r="F54" s="3"/>
      <c r="L54" s="3"/>
    </row>
    <row r="55" spans="1:12" x14ac:dyDescent="0.2">
      <c r="A55" s="23" t="s">
        <v>77</v>
      </c>
      <c r="F55" s="3"/>
      <c r="L55" s="3"/>
    </row>
    <row r="56" spans="1:12" x14ac:dyDescent="0.2">
      <c r="A56" s="23" t="s">
        <v>78</v>
      </c>
      <c r="F56" s="3"/>
      <c r="L56" s="3"/>
    </row>
    <row r="57" spans="1:12" x14ac:dyDescent="0.2">
      <c r="A57" s="23" t="s">
        <v>79</v>
      </c>
      <c r="F57" s="3"/>
      <c r="L57" s="3"/>
    </row>
    <row r="58" spans="1:12" x14ac:dyDescent="0.2">
      <c r="A58" s="23" t="s">
        <v>80</v>
      </c>
      <c r="F58" s="3"/>
      <c r="L58" s="3"/>
    </row>
    <row r="59" spans="1:12" x14ac:dyDescent="0.2">
      <c r="A59" s="23" t="s">
        <v>81</v>
      </c>
      <c r="F59" s="3"/>
      <c r="L59" s="3"/>
    </row>
    <row r="60" spans="1:12" x14ac:dyDescent="0.2">
      <c r="A60" s="23" t="s">
        <v>82</v>
      </c>
      <c r="F60" s="3"/>
      <c r="L60" s="3"/>
    </row>
    <row r="61" spans="1:12" x14ac:dyDescent="0.2">
      <c r="A61" s="23" t="s">
        <v>83</v>
      </c>
      <c r="F61" s="3"/>
      <c r="L61" s="3"/>
    </row>
    <row r="62" spans="1:12" x14ac:dyDescent="0.2">
      <c r="A62" s="23" t="s">
        <v>84</v>
      </c>
      <c r="F62" s="3"/>
      <c r="L62" s="3"/>
    </row>
    <row r="63" spans="1:12" x14ac:dyDescent="0.2">
      <c r="A63" s="23" t="s">
        <v>85</v>
      </c>
      <c r="F63" s="3"/>
      <c r="L63" s="3"/>
    </row>
    <row r="64" spans="1:12" x14ac:dyDescent="0.2">
      <c r="A64" s="23" t="s">
        <v>86</v>
      </c>
      <c r="F64" s="3"/>
      <c r="L64" s="3"/>
    </row>
    <row r="65" spans="1:12" x14ac:dyDescent="0.2">
      <c r="A65" s="23" t="s">
        <v>87</v>
      </c>
      <c r="F65" s="3"/>
      <c r="L65" s="3"/>
    </row>
    <row r="66" spans="1:12" x14ac:dyDescent="0.2">
      <c r="A66" s="23" t="s">
        <v>88</v>
      </c>
      <c r="F66" s="3"/>
      <c r="L66" s="3"/>
    </row>
    <row r="67" spans="1:12" x14ac:dyDescent="0.2">
      <c r="A67" s="23" t="s">
        <v>89</v>
      </c>
      <c r="F67" s="3"/>
      <c r="L67" s="3"/>
    </row>
    <row r="68" spans="1:12" x14ac:dyDescent="0.2">
      <c r="A68" s="23" t="s">
        <v>90</v>
      </c>
      <c r="F68" s="3"/>
      <c r="L68" s="3"/>
    </row>
    <row r="69" spans="1:12" x14ac:dyDescent="0.2">
      <c r="A69" s="23" t="s">
        <v>91</v>
      </c>
      <c r="F69" s="3"/>
      <c r="L69" s="3"/>
    </row>
    <row r="70" spans="1:12" x14ac:dyDescent="0.2">
      <c r="A70" s="23" t="s">
        <v>92</v>
      </c>
      <c r="F70" s="3"/>
      <c r="L70" s="3"/>
    </row>
    <row r="71" spans="1:12" x14ac:dyDescent="0.2">
      <c r="A71" s="23" t="s">
        <v>93</v>
      </c>
      <c r="F71" s="3"/>
      <c r="L71" s="3"/>
    </row>
    <row r="72" spans="1:12" x14ac:dyDescent="0.2">
      <c r="A72" s="23" t="s">
        <v>94</v>
      </c>
      <c r="F72" s="3"/>
      <c r="L72" s="3"/>
    </row>
    <row r="73" spans="1:12" x14ac:dyDescent="0.2">
      <c r="A73" s="23" t="s">
        <v>95</v>
      </c>
      <c r="F73" s="3"/>
      <c r="L73" s="3"/>
    </row>
    <row r="74" spans="1:12" x14ac:dyDescent="0.2">
      <c r="A74" s="23" t="s">
        <v>96</v>
      </c>
      <c r="F74" s="3"/>
      <c r="L74" s="3"/>
    </row>
    <row r="75" spans="1:12" x14ac:dyDescent="0.2">
      <c r="A75" s="23" t="s">
        <v>97</v>
      </c>
      <c r="F75" s="3"/>
      <c r="L75" s="3"/>
    </row>
    <row r="76" spans="1:12" x14ac:dyDescent="0.2">
      <c r="A76" s="23" t="s">
        <v>98</v>
      </c>
      <c r="F76" s="3"/>
      <c r="L76" s="3"/>
    </row>
    <row r="77" spans="1:12" x14ac:dyDescent="0.2">
      <c r="A77" s="23" t="s">
        <v>99</v>
      </c>
      <c r="F77" s="3"/>
      <c r="L77" s="3"/>
    </row>
    <row r="78" spans="1:12" x14ac:dyDescent="0.2">
      <c r="A78" s="23" t="s">
        <v>100</v>
      </c>
      <c r="F78" s="3"/>
      <c r="L78" s="3"/>
    </row>
    <row r="79" spans="1:12" x14ac:dyDescent="0.2">
      <c r="A79" s="23" t="s">
        <v>101</v>
      </c>
      <c r="F79" s="3"/>
      <c r="L79" s="3"/>
    </row>
    <row r="80" spans="1:12" x14ac:dyDescent="0.2">
      <c r="A80" s="23" t="s">
        <v>102</v>
      </c>
      <c r="F80" s="3"/>
      <c r="L80" s="3"/>
    </row>
    <row r="81" spans="1:17" x14ac:dyDescent="0.2">
      <c r="A81" s="23" t="s">
        <v>103</v>
      </c>
      <c r="F81" s="3"/>
      <c r="L81" s="3"/>
    </row>
    <row r="82" spans="1:17" x14ac:dyDescent="0.2">
      <c r="A82" s="37" t="s">
        <v>104</v>
      </c>
      <c r="B82" s="44">
        <v>0</v>
      </c>
      <c r="C82" s="44">
        <v>1.3</v>
      </c>
      <c r="D82" s="44">
        <v>1.3</v>
      </c>
      <c r="E82" s="50">
        <v>435559</v>
      </c>
      <c r="F82" s="48">
        <v>0.17199999999999999</v>
      </c>
      <c r="G82" s="54">
        <v>0.185</v>
      </c>
      <c r="H82" s="54">
        <v>6.0000000000000001E-3</v>
      </c>
      <c r="I82" s="54">
        <v>5.0999999999999997E-2</v>
      </c>
      <c r="J82" s="54"/>
      <c r="K82" s="48"/>
      <c r="L82" s="48">
        <v>2.278</v>
      </c>
      <c r="M82" s="50" t="s">
        <v>31</v>
      </c>
      <c r="N82" s="51"/>
      <c r="O82" s="57" t="s">
        <v>122</v>
      </c>
      <c r="P82" s="57" t="s">
        <v>125</v>
      </c>
      <c r="Q82" s="53" t="s">
        <v>126</v>
      </c>
    </row>
    <row r="83" spans="1:17" x14ac:dyDescent="0.2">
      <c r="A83" s="37" t="s">
        <v>104</v>
      </c>
      <c r="B83" s="44">
        <f>C82</f>
        <v>1.3</v>
      </c>
      <c r="C83" s="44">
        <f>B83+D83</f>
        <v>1.6</v>
      </c>
      <c r="D83" s="44">
        <v>0.3</v>
      </c>
      <c r="E83" s="50">
        <v>435560</v>
      </c>
      <c r="F83" s="48">
        <v>1.5840000000000001</v>
      </c>
      <c r="G83" s="54">
        <v>1.1870000000000001</v>
      </c>
      <c r="H83" s="54">
        <v>4.7E-2</v>
      </c>
      <c r="I83" s="54">
        <v>0.76600000000000001</v>
      </c>
      <c r="J83" s="54"/>
      <c r="K83" s="48"/>
      <c r="L83" s="48">
        <v>19.032</v>
      </c>
      <c r="M83" s="50" t="s">
        <v>34</v>
      </c>
      <c r="N83" s="51">
        <v>0.3</v>
      </c>
      <c r="O83" s="57" t="s">
        <v>122</v>
      </c>
      <c r="P83" s="57" t="s">
        <v>125</v>
      </c>
      <c r="Q83" s="53" t="s">
        <v>126</v>
      </c>
    </row>
    <row r="84" spans="1:17" x14ac:dyDescent="0.2">
      <c r="A84" s="37" t="s">
        <v>104</v>
      </c>
      <c r="B84" s="44">
        <f>C83</f>
        <v>1.6</v>
      </c>
      <c r="C84" s="44">
        <f>B84+D84</f>
        <v>2.8</v>
      </c>
      <c r="D84" s="44">
        <v>1.2</v>
      </c>
      <c r="E84" s="50">
        <v>435561</v>
      </c>
      <c r="F84" s="48">
        <v>0.27799999999999997</v>
      </c>
      <c r="G84" s="54">
        <v>0.13700000000000001</v>
      </c>
      <c r="H84" s="54">
        <v>8.9999999999999993E-3</v>
      </c>
      <c r="I84" s="54">
        <v>4.9000000000000002E-2</v>
      </c>
      <c r="J84" s="54"/>
      <c r="K84" s="48"/>
      <c r="L84" s="48">
        <v>0.19600000000000001</v>
      </c>
      <c r="M84" s="50" t="s">
        <v>35</v>
      </c>
      <c r="N84" s="51"/>
      <c r="O84" s="57" t="s">
        <v>122</v>
      </c>
      <c r="P84" s="57" t="s">
        <v>125</v>
      </c>
      <c r="Q84" s="53" t="s">
        <v>126</v>
      </c>
    </row>
    <row r="85" spans="1:17" x14ac:dyDescent="0.2">
      <c r="A85" s="37" t="s">
        <v>104</v>
      </c>
      <c r="B85" s="44">
        <f>C84</f>
        <v>2.8</v>
      </c>
      <c r="C85" s="44">
        <f>B85+D85</f>
        <v>3.5999999999999996</v>
      </c>
      <c r="D85" s="44">
        <v>0.8</v>
      </c>
      <c r="E85" s="50">
        <v>435562</v>
      </c>
      <c r="F85" s="48">
        <v>1.8079999999999998</v>
      </c>
      <c r="G85" s="54">
        <v>0.14799999999999999</v>
      </c>
      <c r="H85" s="54">
        <v>8.5000000000000006E-2</v>
      </c>
      <c r="I85" s="54">
        <v>1.022</v>
      </c>
      <c r="J85" s="54"/>
      <c r="K85" s="48"/>
      <c r="L85" s="48">
        <v>1.93</v>
      </c>
      <c r="M85" s="50" t="s">
        <v>35</v>
      </c>
      <c r="N85" s="51"/>
      <c r="O85" s="57" t="s">
        <v>122</v>
      </c>
      <c r="P85" s="57" t="s">
        <v>125</v>
      </c>
      <c r="Q85" s="53" t="s">
        <v>126</v>
      </c>
    </row>
    <row r="86" spans="1:17" x14ac:dyDescent="0.2">
      <c r="A86" s="37" t="s">
        <v>105</v>
      </c>
      <c r="B86" s="44">
        <v>0</v>
      </c>
      <c r="C86" s="44">
        <v>1.3</v>
      </c>
      <c r="D86" s="44">
        <v>1.3</v>
      </c>
      <c r="E86" s="50">
        <v>435813</v>
      </c>
      <c r="F86" s="48">
        <v>0.23800000000000002</v>
      </c>
      <c r="G86" s="54">
        <v>5.5E-2</v>
      </c>
      <c r="H86" s="54">
        <v>8.0000000000000002E-3</v>
      </c>
      <c r="I86" s="54">
        <v>4.1000000000000002E-2</v>
      </c>
      <c r="J86" s="54"/>
      <c r="K86" s="48"/>
      <c r="L86" s="48">
        <v>0.49</v>
      </c>
      <c r="M86" s="50" t="s">
        <v>31</v>
      </c>
      <c r="N86" s="51"/>
      <c r="O86" s="57" t="s">
        <v>127</v>
      </c>
      <c r="P86" s="57" t="s">
        <v>127</v>
      </c>
      <c r="Q86" s="53" t="s">
        <v>128</v>
      </c>
    </row>
    <row r="87" spans="1:17" x14ac:dyDescent="0.2">
      <c r="A87" s="37" t="s">
        <v>105</v>
      </c>
      <c r="B87" s="44">
        <f>C86</f>
        <v>1.3</v>
      </c>
      <c r="C87" s="44">
        <f>B87+D87</f>
        <v>1.5</v>
      </c>
      <c r="D87" s="44">
        <v>0.2</v>
      </c>
      <c r="E87" s="50">
        <v>435814</v>
      </c>
      <c r="F87" s="48">
        <v>7.2579999999999991</v>
      </c>
      <c r="G87" s="54">
        <v>0.32500000000000001</v>
      </c>
      <c r="H87" s="54">
        <v>0.11700000000000001</v>
      </c>
      <c r="I87" s="54">
        <v>0.52400000000000002</v>
      </c>
      <c r="J87" s="54"/>
      <c r="K87" s="48"/>
      <c r="L87" s="48">
        <v>18.373999999999999</v>
      </c>
      <c r="M87" s="50" t="s">
        <v>34</v>
      </c>
      <c r="N87" s="51">
        <v>0.2</v>
      </c>
      <c r="O87" s="57" t="s">
        <v>127</v>
      </c>
      <c r="P87" s="57" t="s">
        <v>127</v>
      </c>
      <c r="Q87" s="53" t="s">
        <v>128</v>
      </c>
    </row>
    <row r="88" spans="1:17" x14ac:dyDescent="0.2">
      <c r="A88" s="37" t="s">
        <v>105</v>
      </c>
      <c r="B88" s="44">
        <f>C87</f>
        <v>1.5</v>
      </c>
      <c r="C88" s="44">
        <f>B88+D88</f>
        <v>1.9</v>
      </c>
      <c r="D88" s="44">
        <v>0.4</v>
      </c>
      <c r="E88" s="50">
        <v>435815</v>
      </c>
      <c r="F88" s="48">
        <v>0.44400000000000001</v>
      </c>
      <c r="G88" s="54">
        <v>4.2999999999999997E-2</v>
      </c>
      <c r="H88" s="54">
        <v>1.2999999999999999E-2</v>
      </c>
      <c r="I88" s="54">
        <v>4.3999999999999997E-2</v>
      </c>
      <c r="J88" s="54"/>
      <c r="K88" s="48"/>
      <c r="L88" s="48">
        <v>2.5430000000000001</v>
      </c>
      <c r="M88" s="50" t="s">
        <v>35</v>
      </c>
      <c r="N88" s="51"/>
      <c r="O88" s="57" t="s">
        <v>127</v>
      </c>
      <c r="P88" s="57" t="s">
        <v>127</v>
      </c>
      <c r="Q88" s="53" t="s">
        <v>128</v>
      </c>
    </row>
    <row r="89" spans="1:17" x14ac:dyDescent="0.2">
      <c r="A89" s="37" t="s">
        <v>105</v>
      </c>
      <c r="B89" s="44">
        <f>C88</f>
        <v>1.9</v>
      </c>
      <c r="C89" s="44">
        <f>B89+D89</f>
        <v>3.0999999999999996</v>
      </c>
      <c r="D89" s="44">
        <v>1.2</v>
      </c>
      <c r="E89" s="50">
        <v>435816</v>
      </c>
      <c r="F89" s="48">
        <v>0.32599999999999996</v>
      </c>
      <c r="G89" s="54">
        <v>1.7000000000000001E-2</v>
      </c>
      <c r="H89" s="54">
        <v>1E-3</v>
      </c>
      <c r="I89" s="54">
        <v>2.1999999999999999E-2</v>
      </c>
      <c r="J89" s="54"/>
      <c r="K89" s="48"/>
      <c r="L89" s="48">
        <v>0.52600000000000002</v>
      </c>
      <c r="M89" s="50" t="s">
        <v>35</v>
      </c>
      <c r="N89" s="51"/>
      <c r="O89" s="57" t="s">
        <v>127</v>
      </c>
      <c r="P89" s="57" t="s">
        <v>127</v>
      </c>
      <c r="Q89" s="53" t="s">
        <v>128</v>
      </c>
    </row>
    <row r="90" spans="1:17" x14ac:dyDescent="0.2">
      <c r="A90" s="37" t="s">
        <v>106</v>
      </c>
      <c r="B90" s="44">
        <v>0</v>
      </c>
      <c r="C90" s="44">
        <v>0.8</v>
      </c>
      <c r="D90" s="44">
        <v>0.8</v>
      </c>
      <c r="E90" s="50">
        <v>435968</v>
      </c>
      <c r="F90" s="48">
        <v>0.39</v>
      </c>
      <c r="G90" s="54">
        <v>0.17599999999999999</v>
      </c>
      <c r="H90" s="54">
        <v>0.02</v>
      </c>
      <c r="I90" s="54">
        <v>0.435</v>
      </c>
      <c r="J90" s="54"/>
      <c r="K90" s="48"/>
      <c r="L90" s="48">
        <v>1.5329999999999999</v>
      </c>
      <c r="M90" s="50" t="s">
        <v>31</v>
      </c>
      <c r="N90" s="51"/>
      <c r="O90" s="57" t="s">
        <v>129</v>
      </c>
      <c r="P90" s="57" t="s">
        <v>129</v>
      </c>
      <c r="Q90" s="53" t="s">
        <v>130</v>
      </c>
    </row>
    <row r="91" spans="1:17" x14ac:dyDescent="0.2">
      <c r="A91" s="37" t="s">
        <v>106</v>
      </c>
      <c r="B91" s="44">
        <f>C90</f>
        <v>0.8</v>
      </c>
      <c r="C91" s="44">
        <f>B91+D91</f>
        <v>1.1000000000000001</v>
      </c>
      <c r="D91" s="44">
        <v>0.3</v>
      </c>
      <c r="E91" s="50">
        <v>435969</v>
      </c>
      <c r="F91" s="48">
        <v>1.454</v>
      </c>
      <c r="G91" s="54">
        <v>8.2000000000000003E-2</v>
      </c>
      <c r="H91" s="54">
        <v>4.1000000000000002E-2</v>
      </c>
      <c r="I91" s="54">
        <v>0.23</v>
      </c>
      <c r="J91" s="54"/>
      <c r="K91" s="48"/>
      <c r="L91" s="48">
        <v>5.4480000000000004</v>
      </c>
      <c r="M91" s="50" t="s">
        <v>34</v>
      </c>
      <c r="N91" s="51">
        <v>0.3</v>
      </c>
      <c r="O91" s="57" t="s">
        <v>129</v>
      </c>
      <c r="P91" s="57" t="s">
        <v>129</v>
      </c>
      <c r="Q91" s="53" t="s">
        <v>130</v>
      </c>
    </row>
    <row r="92" spans="1:17" x14ac:dyDescent="0.2">
      <c r="A92" s="37" t="s">
        <v>106</v>
      </c>
      <c r="B92" s="44">
        <f>C91</f>
        <v>1.1000000000000001</v>
      </c>
      <c r="C92" s="44">
        <f>B92+D92</f>
        <v>2.7</v>
      </c>
      <c r="D92" s="44">
        <v>1.6</v>
      </c>
      <c r="E92" s="50">
        <v>435971</v>
      </c>
      <c r="F92" s="48">
        <v>3.63</v>
      </c>
      <c r="G92" s="54">
        <v>0.14599999999999999</v>
      </c>
      <c r="H92" s="54">
        <v>8.9999999999999993E-3</v>
      </c>
      <c r="I92" s="54">
        <v>0.115</v>
      </c>
      <c r="J92" s="54"/>
      <c r="K92" s="48"/>
      <c r="L92" s="48">
        <v>0.81100000000000005</v>
      </c>
      <c r="M92" s="50" t="s">
        <v>35</v>
      </c>
      <c r="N92" s="51"/>
      <c r="O92" s="57" t="s">
        <v>129</v>
      </c>
      <c r="P92" s="57" t="s">
        <v>129</v>
      </c>
      <c r="Q92" s="53" t="s">
        <v>130</v>
      </c>
    </row>
    <row r="93" spans="1:17" x14ac:dyDescent="0.2">
      <c r="A93" s="37" t="s">
        <v>107</v>
      </c>
      <c r="B93" s="44">
        <v>0</v>
      </c>
      <c r="C93" s="44">
        <v>2.2000000000000002</v>
      </c>
      <c r="D93" s="44">
        <v>2.2000000000000002</v>
      </c>
      <c r="E93" s="50">
        <v>436498</v>
      </c>
      <c r="F93" s="48">
        <v>0.6140000000000001</v>
      </c>
      <c r="G93" s="54">
        <v>5.7000000000000002E-2</v>
      </c>
      <c r="H93" s="54">
        <v>2.8000000000000001E-2</v>
      </c>
      <c r="I93" s="54">
        <v>0.08</v>
      </c>
      <c r="J93" s="54"/>
      <c r="K93" s="48"/>
      <c r="L93" s="48">
        <v>0.53400000000000003</v>
      </c>
      <c r="M93" s="50" t="s">
        <v>31</v>
      </c>
      <c r="N93" s="51"/>
      <c r="O93" s="57" t="s">
        <v>131</v>
      </c>
      <c r="P93" s="57" t="s">
        <v>131</v>
      </c>
      <c r="Q93" s="53" t="s">
        <v>132</v>
      </c>
    </row>
    <row r="94" spans="1:17" x14ac:dyDescent="0.2">
      <c r="A94" s="37" t="s">
        <v>107</v>
      </c>
      <c r="B94" s="44">
        <f>C93</f>
        <v>2.2000000000000002</v>
      </c>
      <c r="C94" s="44">
        <f>B94+D94</f>
        <v>2.5</v>
      </c>
      <c r="D94" s="44">
        <v>0.3</v>
      </c>
      <c r="E94" s="50">
        <v>436499</v>
      </c>
      <c r="F94" s="48">
        <v>7.81</v>
      </c>
      <c r="G94" s="54">
        <v>4.2999999999999997E-2</v>
      </c>
      <c r="H94" s="54">
        <v>1.7999999999999999E-2</v>
      </c>
      <c r="I94" s="54">
        <v>4.7E-2</v>
      </c>
      <c r="J94" s="54"/>
      <c r="K94" s="48"/>
      <c r="L94" s="48">
        <v>10.11</v>
      </c>
      <c r="M94" s="50" t="s">
        <v>34</v>
      </c>
      <c r="N94" s="51">
        <v>0.3</v>
      </c>
      <c r="O94" s="57" t="s">
        <v>131</v>
      </c>
      <c r="P94" s="57" t="s">
        <v>131</v>
      </c>
      <c r="Q94" s="53" t="s">
        <v>132</v>
      </c>
    </row>
    <row r="95" spans="1:17" x14ac:dyDescent="0.2">
      <c r="A95" s="37" t="s">
        <v>107</v>
      </c>
      <c r="B95" s="44">
        <f>C94</f>
        <v>2.5</v>
      </c>
      <c r="C95" s="44">
        <f>B95+D95</f>
        <v>3.2</v>
      </c>
      <c r="D95" s="44">
        <v>0.7</v>
      </c>
      <c r="E95" s="50">
        <v>436500</v>
      </c>
      <c r="F95" s="48">
        <v>0.184</v>
      </c>
      <c r="G95" s="54">
        <v>8.9999999999999993E-3</v>
      </c>
      <c r="H95" s="54">
        <v>8.9999999999999993E-3</v>
      </c>
      <c r="I95" s="54">
        <v>5.0999999999999997E-2</v>
      </c>
      <c r="J95" s="54"/>
      <c r="K95" s="48"/>
      <c r="L95" s="48">
        <v>0</v>
      </c>
      <c r="M95" s="50" t="s">
        <v>35</v>
      </c>
      <c r="N95" s="51"/>
      <c r="O95" s="57" t="s">
        <v>131</v>
      </c>
      <c r="P95" s="57" t="s">
        <v>131</v>
      </c>
      <c r="Q95" s="53" t="s">
        <v>132</v>
      </c>
    </row>
    <row r="96" spans="1:17" x14ac:dyDescent="0.2">
      <c r="A96" s="37" t="s">
        <v>108</v>
      </c>
      <c r="B96" s="44">
        <v>0</v>
      </c>
      <c r="C96" s="44">
        <v>1.9</v>
      </c>
      <c r="D96" s="44">
        <v>1.9</v>
      </c>
      <c r="E96" s="50">
        <v>436853</v>
      </c>
      <c r="F96" s="48">
        <v>2.0259999999999998</v>
      </c>
      <c r="G96" s="54">
        <v>3.7999999999999999E-2</v>
      </c>
      <c r="H96" s="54">
        <v>3.4000000000000002E-2</v>
      </c>
      <c r="I96" s="54">
        <v>8.1000000000000003E-2</v>
      </c>
      <c r="J96" s="54"/>
      <c r="K96" s="48"/>
      <c r="L96" s="48">
        <v>1.804</v>
      </c>
      <c r="M96" s="50" t="s">
        <v>31</v>
      </c>
      <c r="N96" s="51"/>
      <c r="O96" s="57" t="s">
        <v>133</v>
      </c>
      <c r="P96" s="57" t="s">
        <v>134</v>
      </c>
      <c r="Q96" s="53" t="s">
        <v>135</v>
      </c>
    </row>
    <row r="97" spans="1:17" x14ac:dyDescent="0.2">
      <c r="A97" s="37" t="s">
        <v>108</v>
      </c>
      <c r="B97" s="44">
        <f>C96</f>
        <v>1.9</v>
      </c>
      <c r="C97" s="44">
        <f>B97+D97</f>
        <v>2.1</v>
      </c>
      <c r="D97" s="44">
        <v>0.2</v>
      </c>
      <c r="E97" s="50">
        <v>436854</v>
      </c>
      <c r="F97" s="48">
        <v>1.3380000000000001</v>
      </c>
      <c r="G97" s="54">
        <v>5.8000000000000003E-2</v>
      </c>
      <c r="H97" s="54">
        <v>4.2999999999999997E-2</v>
      </c>
      <c r="I97" s="54">
        <v>7.8E-2</v>
      </c>
      <c r="J97" s="54"/>
      <c r="K97" s="48"/>
      <c r="L97" s="48">
        <v>5.5309999999999997</v>
      </c>
      <c r="M97" s="50" t="s">
        <v>34</v>
      </c>
      <c r="N97" s="51">
        <v>0.2</v>
      </c>
      <c r="O97" s="57" t="s">
        <v>133</v>
      </c>
      <c r="P97" s="57" t="s">
        <v>134</v>
      </c>
      <c r="Q97" s="53" t="s">
        <v>135</v>
      </c>
    </row>
    <row r="98" spans="1:17" x14ac:dyDescent="0.2">
      <c r="A98" s="37" t="s">
        <v>108</v>
      </c>
      <c r="B98" s="44">
        <f>C97</f>
        <v>2.1</v>
      </c>
      <c r="C98" s="44">
        <f>B98+D98</f>
        <v>3.5</v>
      </c>
      <c r="D98" s="44">
        <v>1.4</v>
      </c>
      <c r="E98" s="50">
        <v>436855</v>
      </c>
      <c r="F98" s="48">
        <v>8.5999999999999993E-2</v>
      </c>
      <c r="G98" s="54">
        <v>8.9999999999999993E-3</v>
      </c>
      <c r="H98" s="54">
        <v>8.9999999999999993E-3</v>
      </c>
      <c r="I98" s="54">
        <v>2.9000000000000001E-2</v>
      </c>
      <c r="J98" s="54"/>
      <c r="K98" s="48"/>
      <c r="L98" s="48">
        <v>0</v>
      </c>
      <c r="M98" s="50" t="s">
        <v>35</v>
      </c>
      <c r="N98" s="51"/>
      <c r="O98" s="57" t="s">
        <v>133</v>
      </c>
      <c r="P98" s="57" t="s">
        <v>134</v>
      </c>
      <c r="Q98" s="53" t="s">
        <v>135</v>
      </c>
    </row>
    <row r="99" spans="1:17" x14ac:dyDescent="0.2">
      <c r="A99" s="37" t="s">
        <v>109</v>
      </c>
      <c r="B99" s="44">
        <v>0</v>
      </c>
      <c r="C99" s="44">
        <v>1.6</v>
      </c>
      <c r="D99" s="44">
        <v>1.6</v>
      </c>
      <c r="E99" s="50">
        <v>437560</v>
      </c>
      <c r="F99" s="48">
        <v>1.3980000000000001</v>
      </c>
      <c r="G99" s="54">
        <v>0.109</v>
      </c>
      <c r="H99" s="54">
        <v>4.4637999999999995E-3</v>
      </c>
      <c r="I99" s="54">
        <v>2.5521000000000002E-2</v>
      </c>
      <c r="J99" s="54"/>
      <c r="K99" s="48"/>
      <c r="L99" s="48">
        <v>2.2250000000000001</v>
      </c>
      <c r="M99" s="50" t="s">
        <v>31</v>
      </c>
      <c r="N99" s="51"/>
      <c r="O99" s="57" t="s">
        <v>136</v>
      </c>
      <c r="P99" s="57" t="s">
        <v>136</v>
      </c>
      <c r="Q99" s="53" t="s">
        <v>137</v>
      </c>
    </row>
    <row r="100" spans="1:17" x14ac:dyDescent="0.2">
      <c r="A100" s="37" t="s">
        <v>109</v>
      </c>
      <c r="B100" s="44">
        <f>C99</f>
        <v>1.6</v>
      </c>
      <c r="C100" s="44">
        <f>B100+D100</f>
        <v>2</v>
      </c>
      <c r="D100" s="44">
        <v>0.4</v>
      </c>
      <c r="E100" s="50">
        <v>437561</v>
      </c>
      <c r="F100" s="48">
        <v>1.306</v>
      </c>
      <c r="G100" s="54">
        <v>0.13700000000000001</v>
      </c>
      <c r="H100" s="54">
        <v>4.9991899999999999E-2</v>
      </c>
      <c r="I100" s="54">
        <v>0.14499999999999999</v>
      </c>
      <c r="J100" s="54"/>
      <c r="K100" s="48"/>
      <c r="L100" s="48">
        <v>8.2149999999999999</v>
      </c>
      <c r="M100" s="50" t="s">
        <v>34</v>
      </c>
      <c r="N100" s="51">
        <v>0.4</v>
      </c>
      <c r="O100" s="57" t="s">
        <v>136</v>
      </c>
      <c r="P100" s="57" t="s">
        <v>136</v>
      </c>
      <c r="Q100" s="53" t="s">
        <v>137</v>
      </c>
    </row>
    <row r="101" spans="1:17" x14ac:dyDescent="0.2">
      <c r="A101" s="37" t="s">
        <v>109</v>
      </c>
      <c r="B101" s="44">
        <f>C100</f>
        <v>2</v>
      </c>
      <c r="C101" s="44">
        <f>B101+D101</f>
        <v>3.8</v>
      </c>
      <c r="D101" s="44">
        <v>1.8</v>
      </c>
      <c r="E101" s="50">
        <v>437562</v>
      </c>
      <c r="F101" s="48">
        <v>0.316</v>
      </c>
      <c r="G101" s="54">
        <v>5.7000000000000002E-2</v>
      </c>
      <c r="H101" s="54">
        <v>4.3923E-3</v>
      </c>
      <c r="I101" s="54">
        <v>3.1497299999999999E-2</v>
      </c>
      <c r="J101" s="54"/>
      <c r="K101" s="48"/>
      <c r="L101" s="48">
        <v>0.80600000000000005</v>
      </c>
      <c r="M101" s="50" t="s">
        <v>35</v>
      </c>
      <c r="N101" s="51"/>
      <c r="O101" s="57" t="s">
        <v>136</v>
      </c>
      <c r="P101" s="57" t="s">
        <v>136</v>
      </c>
      <c r="Q101" s="53" t="s">
        <v>137</v>
      </c>
    </row>
    <row r="102" spans="1:17" x14ac:dyDescent="0.2">
      <c r="A102" s="37" t="s">
        <v>110</v>
      </c>
      <c r="B102" s="44">
        <v>0</v>
      </c>
      <c r="C102" s="44">
        <v>1.1000000000000001</v>
      </c>
      <c r="D102" s="44">
        <v>1.1000000000000001</v>
      </c>
      <c r="E102" s="50">
        <v>438038</v>
      </c>
      <c r="F102" s="48">
        <v>1.024</v>
      </c>
      <c r="G102" s="54">
        <v>7.2999999999999995E-2</v>
      </c>
      <c r="H102" s="54">
        <v>2E-3</v>
      </c>
      <c r="I102" s="54">
        <v>2.1000000000000001E-2</v>
      </c>
      <c r="J102" s="54">
        <v>2.8571428571428572</v>
      </c>
      <c r="K102" s="48"/>
      <c r="L102" s="48">
        <v>0.56799999999999995</v>
      </c>
      <c r="M102" s="50" t="s">
        <v>31</v>
      </c>
      <c r="N102" s="51"/>
      <c r="O102" s="52">
        <v>43896</v>
      </c>
      <c r="P102" s="52">
        <v>43896</v>
      </c>
      <c r="Q102" s="53" t="s">
        <v>138</v>
      </c>
    </row>
    <row r="103" spans="1:17" x14ac:dyDescent="0.2">
      <c r="A103" s="37" t="s">
        <v>110</v>
      </c>
      <c r="B103" s="44">
        <f>C102</f>
        <v>1.1000000000000001</v>
      </c>
      <c r="C103" s="44">
        <f>B103+D103</f>
        <v>1.5</v>
      </c>
      <c r="D103" s="44">
        <v>0.4</v>
      </c>
      <c r="E103" s="50">
        <v>438040</v>
      </c>
      <c r="F103" s="48">
        <v>4.8220000000000001</v>
      </c>
      <c r="G103" s="54">
        <v>4.5999999999999999E-2</v>
      </c>
      <c r="H103" s="54">
        <v>6.0000000000000001E-3</v>
      </c>
      <c r="I103" s="54">
        <v>2.9000000000000001E-2</v>
      </c>
      <c r="J103" s="54">
        <v>2.8985507246376909</v>
      </c>
      <c r="K103" s="48"/>
      <c r="L103" s="48">
        <v>1.7390000000000001</v>
      </c>
      <c r="M103" s="50" t="s">
        <v>34</v>
      </c>
      <c r="N103" s="51">
        <v>0.4</v>
      </c>
      <c r="O103" s="52">
        <v>43896</v>
      </c>
      <c r="P103" s="52">
        <v>43896</v>
      </c>
      <c r="Q103" s="53" t="s">
        <v>138</v>
      </c>
    </row>
    <row r="104" spans="1:17" x14ac:dyDescent="0.2">
      <c r="A104" s="37" t="s">
        <v>110</v>
      </c>
      <c r="B104" s="44">
        <f>C103</f>
        <v>1.5</v>
      </c>
      <c r="C104" s="44">
        <f>B104+D104</f>
        <v>1.7</v>
      </c>
      <c r="D104" s="44">
        <v>0.2</v>
      </c>
      <c r="E104" s="50">
        <v>438041</v>
      </c>
      <c r="F104" s="48">
        <v>0.57799999999999996</v>
      </c>
      <c r="G104" s="54">
        <v>0.75</v>
      </c>
      <c r="H104" s="54">
        <v>9.7000000000000003E-2</v>
      </c>
      <c r="I104" s="54">
        <v>1.002</v>
      </c>
      <c r="J104" s="54">
        <v>2.8985507246376909</v>
      </c>
      <c r="K104" s="48"/>
      <c r="L104" s="48">
        <v>10.725</v>
      </c>
      <c r="M104" s="50" t="s">
        <v>35</v>
      </c>
      <c r="N104" s="51"/>
      <c r="O104" s="52">
        <v>43896</v>
      </c>
      <c r="P104" s="52">
        <v>43896</v>
      </c>
      <c r="Q104" s="53" t="s">
        <v>138</v>
      </c>
    </row>
    <row r="105" spans="1:17" x14ac:dyDescent="0.2">
      <c r="A105" s="37" t="s">
        <v>110</v>
      </c>
      <c r="B105" s="44">
        <f>C104</f>
        <v>1.7</v>
      </c>
      <c r="C105" s="44">
        <f>B105+D105</f>
        <v>3.8</v>
      </c>
      <c r="D105" s="44">
        <v>2.1</v>
      </c>
      <c r="E105" s="50">
        <v>438042</v>
      </c>
      <c r="F105" s="48">
        <v>1.276</v>
      </c>
      <c r="G105" s="54">
        <v>0.121</v>
      </c>
      <c r="H105" s="54">
        <v>3.0000000000000001E-3</v>
      </c>
      <c r="I105" s="54">
        <v>2.3E-2</v>
      </c>
      <c r="J105" s="54">
        <v>2.8368794326241087</v>
      </c>
      <c r="K105" s="48"/>
      <c r="L105" s="48">
        <v>0.16300000000000001</v>
      </c>
      <c r="M105" s="50" t="s">
        <v>35</v>
      </c>
      <c r="N105" s="51"/>
      <c r="O105" s="52">
        <v>43896</v>
      </c>
      <c r="P105" s="52">
        <v>43896</v>
      </c>
      <c r="Q105" s="53" t="s">
        <v>138</v>
      </c>
    </row>
    <row r="106" spans="1:17" x14ac:dyDescent="0.2">
      <c r="A106" s="37" t="s">
        <v>111</v>
      </c>
      <c r="B106" s="44">
        <v>0</v>
      </c>
      <c r="C106" s="44">
        <v>1.3</v>
      </c>
      <c r="D106" s="44">
        <v>1.3</v>
      </c>
      <c r="E106" s="50">
        <v>438241</v>
      </c>
      <c r="F106" s="48">
        <v>0.33200000000000002</v>
      </c>
      <c r="G106" s="54">
        <v>6.5000000000000002E-2</v>
      </c>
      <c r="H106" s="54">
        <v>5.0000000000000001E-3</v>
      </c>
      <c r="I106" s="54">
        <v>2.5999999999999999E-2</v>
      </c>
      <c r="J106" s="54">
        <v>2.6490066225165623</v>
      </c>
      <c r="K106" s="48"/>
      <c r="L106" s="48">
        <v>0.77800000000000002</v>
      </c>
      <c r="M106" s="50" t="s">
        <v>31</v>
      </c>
      <c r="N106" s="51"/>
      <c r="O106" s="52">
        <v>43927</v>
      </c>
      <c r="P106" s="52">
        <v>43957</v>
      </c>
      <c r="Q106" s="53" t="s">
        <v>139</v>
      </c>
    </row>
    <row r="107" spans="1:17" x14ac:dyDescent="0.2">
      <c r="A107" s="37" t="s">
        <v>111</v>
      </c>
      <c r="B107" s="44">
        <f>C106</f>
        <v>1.3</v>
      </c>
      <c r="C107" s="44">
        <f>B107+D107</f>
        <v>2</v>
      </c>
      <c r="D107" s="44">
        <v>0.7</v>
      </c>
      <c r="E107" s="50">
        <v>438242</v>
      </c>
      <c r="F107" s="48">
        <v>0.43799999999999994</v>
      </c>
      <c r="G107" s="54">
        <v>8.5000000000000006E-2</v>
      </c>
      <c r="H107" s="54">
        <v>4.0000000000000001E-3</v>
      </c>
      <c r="I107" s="54">
        <v>1.7999999999999999E-2</v>
      </c>
      <c r="J107" s="54">
        <v>2.7210884353741518</v>
      </c>
      <c r="K107" s="48"/>
      <c r="L107" s="48">
        <v>0.42099999999999999</v>
      </c>
      <c r="M107" s="50" t="s">
        <v>34</v>
      </c>
      <c r="N107" s="51">
        <v>0.7</v>
      </c>
      <c r="O107" s="52">
        <v>43927</v>
      </c>
      <c r="P107" s="52">
        <v>43957</v>
      </c>
      <c r="Q107" s="53" t="s">
        <v>139</v>
      </c>
    </row>
    <row r="108" spans="1:17" x14ac:dyDescent="0.2">
      <c r="A108" s="37" t="s">
        <v>111</v>
      </c>
      <c r="B108" s="44">
        <f>C107</f>
        <v>2</v>
      </c>
      <c r="C108" s="44">
        <f>B108+D108</f>
        <v>2.2000000000000002</v>
      </c>
      <c r="D108" s="44">
        <v>0.2</v>
      </c>
      <c r="E108" s="50">
        <v>438243</v>
      </c>
      <c r="F108" s="48">
        <v>1.1599999999999999</v>
      </c>
      <c r="G108" s="54">
        <v>8.8999999999999996E-2</v>
      </c>
      <c r="H108" s="54">
        <v>4.2999999999999997E-2</v>
      </c>
      <c r="I108" s="54">
        <v>5.8000000000000003E-2</v>
      </c>
      <c r="J108" s="54">
        <v>2.5974025974026014</v>
      </c>
      <c r="K108" s="48"/>
      <c r="L108" s="48">
        <v>4.9720000000000004</v>
      </c>
      <c r="M108" s="50" t="s">
        <v>34</v>
      </c>
      <c r="N108" s="51">
        <v>0.2</v>
      </c>
      <c r="O108" s="52">
        <v>43927</v>
      </c>
      <c r="P108" s="52">
        <v>43957</v>
      </c>
      <c r="Q108" s="53" t="s">
        <v>139</v>
      </c>
    </row>
    <row r="109" spans="1:17" x14ac:dyDescent="0.2">
      <c r="A109" s="37" t="s">
        <v>111</v>
      </c>
      <c r="B109" s="44">
        <f>C108</f>
        <v>2.2000000000000002</v>
      </c>
      <c r="C109" s="44">
        <f>B109+D109</f>
        <v>3.1</v>
      </c>
      <c r="D109" s="44">
        <v>0.9</v>
      </c>
      <c r="E109" s="50">
        <v>438244</v>
      </c>
      <c r="F109" s="48">
        <v>0.49399999999999999</v>
      </c>
      <c r="G109" s="54">
        <v>0.19400000000000001</v>
      </c>
      <c r="H109" s="54">
        <v>1E-3</v>
      </c>
      <c r="I109" s="54">
        <v>2.7E-2</v>
      </c>
      <c r="J109" s="54">
        <v>2.7397260273972668</v>
      </c>
      <c r="K109" s="48"/>
      <c r="L109" s="48">
        <v>0.94899999999999995</v>
      </c>
      <c r="M109" s="50" t="s">
        <v>35</v>
      </c>
      <c r="N109" s="51"/>
      <c r="O109" s="52">
        <v>43927</v>
      </c>
      <c r="P109" s="52">
        <v>43957</v>
      </c>
      <c r="Q109" s="53" t="s">
        <v>139</v>
      </c>
    </row>
    <row r="110" spans="1:17" x14ac:dyDescent="0.2">
      <c r="A110" s="37" t="s">
        <v>112</v>
      </c>
      <c r="B110" s="44">
        <v>0</v>
      </c>
      <c r="C110" s="44">
        <v>2.6</v>
      </c>
      <c r="D110" s="44">
        <v>2.6</v>
      </c>
      <c r="E110" s="50">
        <v>439101</v>
      </c>
      <c r="F110" s="48">
        <v>0.17800000000000002</v>
      </c>
      <c r="G110" s="54">
        <v>9.8000000000000004E-2</v>
      </c>
      <c r="H110" s="54">
        <v>1.2E-2</v>
      </c>
      <c r="I110" s="54">
        <v>0.03</v>
      </c>
      <c r="J110" s="54">
        <v>2.6845637583892556</v>
      </c>
      <c r="K110" s="48"/>
      <c r="L110" s="48">
        <v>0.16800000000000001</v>
      </c>
      <c r="M110" s="50" t="s">
        <v>31</v>
      </c>
      <c r="N110" s="51"/>
      <c r="O110" s="52">
        <v>44110</v>
      </c>
      <c r="P110" s="52">
        <v>44110</v>
      </c>
      <c r="Q110" s="53" t="s">
        <v>140</v>
      </c>
    </row>
    <row r="111" spans="1:17" x14ac:dyDescent="0.2">
      <c r="A111" s="37" t="s">
        <v>112</v>
      </c>
      <c r="B111" s="44">
        <f>C110</f>
        <v>2.6</v>
      </c>
      <c r="C111" s="44">
        <f>B111+D111</f>
        <v>3</v>
      </c>
      <c r="D111" s="44">
        <v>0.4</v>
      </c>
      <c r="E111" s="50">
        <v>439102</v>
      </c>
      <c r="F111" s="48">
        <v>0.27599999999999997</v>
      </c>
      <c r="G111" s="54">
        <v>0.41</v>
      </c>
      <c r="H111" s="54">
        <v>3.0000000000000001E-3</v>
      </c>
      <c r="I111" s="54">
        <v>1.4E-2</v>
      </c>
      <c r="J111" s="54">
        <v>2.6845637583892659</v>
      </c>
      <c r="K111" s="48"/>
      <c r="L111" s="48">
        <v>2.637</v>
      </c>
      <c r="M111" s="50" t="s">
        <v>34</v>
      </c>
      <c r="N111" s="51">
        <v>0.4</v>
      </c>
      <c r="O111" s="52">
        <v>44110</v>
      </c>
      <c r="P111" s="52">
        <v>44110</v>
      </c>
      <c r="Q111" s="53" t="s">
        <v>140</v>
      </c>
    </row>
    <row r="112" spans="1:17" x14ac:dyDescent="0.2">
      <c r="A112" s="37" t="s">
        <v>112</v>
      </c>
      <c r="B112" s="44">
        <f>C111</f>
        <v>3</v>
      </c>
      <c r="C112" s="44">
        <f>B112+D112</f>
        <v>3.5</v>
      </c>
      <c r="D112" s="44">
        <v>0.5</v>
      </c>
      <c r="E112" s="50">
        <v>439103</v>
      </c>
      <c r="F112" s="48">
        <v>1.8260000000000003</v>
      </c>
      <c r="G112" s="54">
        <v>0.40200000000000002</v>
      </c>
      <c r="H112" s="54">
        <v>5.3999999999999999E-2</v>
      </c>
      <c r="I112" s="54">
        <v>6.8000000000000005E-2</v>
      </c>
      <c r="J112" s="54">
        <v>2.8030303030303001</v>
      </c>
      <c r="K112" s="48"/>
      <c r="L112" s="48">
        <v>17.899999999999999</v>
      </c>
      <c r="M112" s="50" t="s">
        <v>34</v>
      </c>
      <c r="N112" s="51">
        <v>0.2</v>
      </c>
      <c r="O112" s="52">
        <v>44110</v>
      </c>
      <c r="P112" s="52">
        <v>44110</v>
      </c>
      <c r="Q112" s="53" t="s">
        <v>140</v>
      </c>
    </row>
    <row r="113" spans="1:17" x14ac:dyDescent="0.2">
      <c r="A113" s="37" t="s">
        <v>112</v>
      </c>
      <c r="B113" s="44">
        <f>C112</f>
        <v>3.5</v>
      </c>
      <c r="C113" s="44">
        <f>B113+D113</f>
        <v>4.5</v>
      </c>
      <c r="D113" s="44">
        <v>1</v>
      </c>
      <c r="E113" s="50">
        <v>439104</v>
      </c>
      <c r="F113" s="48">
        <v>0.29199999999999998</v>
      </c>
      <c r="G113" s="54">
        <v>0.13700000000000001</v>
      </c>
      <c r="H113" s="54">
        <v>1E-3</v>
      </c>
      <c r="I113" s="54">
        <v>0.02</v>
      </c>
      <c r="J113" s="54">
        <v>2.7397260273972668</v>
      </c>
      <c r="K113" s="48"/>
      <c r="L113" s="48">
        <v>0.58799999999999997</v>
      </c>
      <c r="M113" s="50" t="s">
        <v>35</v>
      </c>
      <c r="N113" s="51"/>
      <c r="O113" s="52">
        <v>44110</v>
      </c>
      <c r="P113" s="52">
        <v>44110</v>
      </c>
      <c r="Q113" s="53" t="s">
        <v>140</v>
      </c>
    </row>
    <row r="114" spans="1:17" x14ac:dyDescent="0.2">
      <c r="A114" s="37" t="s">
        <v>113</v>
      </c>
      <c r="B114" s="44">
        <v>0</v>
      </c>
      <c r="C114" s="44">
        <v>2.2999999999999998</v>
      </c>
      <c r="D114" s="44">
        <v>2.2999999999999998</v>
      </c>
      <c r="E114" s="50">
        <v>439399</v>
      </c>
      <c r="F114" s="48">
        <v>0.308</v>
      </c>
      <c r="G114" s="54">
        <v>8.5000000000000006E-2</v>
      </c>
      <c r="H114" s="54">
        <v>2E-3</v>
      </c>
      <c r="I114" s="54">
        <v>1.7999999999999999E-2</v>
      </c>
      <c r="J114" s="54">
        <v>2.7027027027027004</v>
      </c>
      <c r="K114" s="48"/>
      <c r="L114" s="48">
        <v>0.53900000000000003</v>
      </c>
      <c r="M114" s="50" t="s">
        <v>31</v>
      </c>
      <c r="N114" s="51"/>
      <c r="O114" s="52">
        <v>44171</v>
      </c>
      <c r="P114" s="52">
        <v>44171</v>
      </c>
      <c r="Q114" s="53" t="s">
        <v>141</v>
      </c>
    </row>
    <row r="115" spans="1:17" x14ac:dyDescent="0.2">
      <c r="A115" s="37" t="s">
        <v>113</v>
      </c>
      <c r="B115" s="44">
        <f>C114</f>
        <v>2.2999999999999998</v>
      </c>
      <c r="C115" s="44">
        <f>B115+D115</f>
        <v>2.9</v>
      </c>
      <c r="D115" s="44">
        <v>0.6</v>
      </c>
      <c r="E115" s="50">
        <v>439400</v>
      </c>
      <c r="F115" s="48">
        <v>0.69799999999999995</v>
      </c>
      <c r="G115" s="54">
        <v>0.16800000000000001</v>
      </c>
      <c r="H115" s="54">
        <v>6.0000000000000001E-3</v>
      </c>
      <c r="I115" s="54">
        <v>0.03</v>
      </c>
      <c r="J115" s="54">
        <v>2.7397260273972668</v>
      </c>
      <c r="K115" s="48"/>
      <c r="L115" s="48">
        <v>0.70599999999999996</v>
      </c>
      <c r="M115" s="50" t="s">
        <v>34</v>
      </c>
      <c r="N115" s="51">
        <v>0.6</v>
      </c>
      <c r="O115" s="52">
        <v>44171</v>
      </c>
      <c r="P115" s="52">
        <v>44171</v>
      </c>
      <c r="Q115" s="53" t="s">
        <v>141</v>
      </c>
    </row>
    <row r="116" spans="1:17" x14ac:dyDescent="0.2">
      <c r="A116" s="37" t="s">
        <v>113</v>
      </c>
      <c r="B116" s="44">
        <f>C115</f>
        <v>2.9</v>
      </c>
      <c r="C116" s="44">
        <f>B116+D116</f>
        <v>3.3</v>
      </c>
      <c r="D116" s="44">
        <v>0.4</v>
      </c>
      <c r="E116" s="50">
        <v>439401</v>
      </c>
      <c r="F116" s="48">
        <v>6.21</v>
      </c>
      <c r="G116" s="54">
        <v>0.65100000000000002</v>
      </c>
      <c r="H116" s="54">
        <v>0.33800000000000002</v>
      </c>
      <c r="I116" s="54">
        <v>0.91800000000000004</v>
      </c>
      <c r="J116" s="54">
        <v>2.8007518796992401</v>
      </c>
      <c r="K116" s="48"/>
      <c r="L116" s="48">
        <v>27.779</v>
      </c>
      <c r="M116" s="50" t="s">
        <v>34</v>
      </c>
      <c r="N116" s="51">
        <v>0.4</v>
      </c>
      <c r="O116" s="52">
        <v>44171</v>
      </c>
      <c r="P116" s="52">
        <v>44171</v>
      </c>
      <c r="Q116" s="53" t="s">
        <v>141</v>
      </c>
    </row>
    <row r="117" spans="1:17" x14ac:dyDescent="0.2">
      <c r="A117" s="37" t="s">
        <v>113</v>
      </c>
      <c r="B117" s="44">
        <f>C116</f>
        <v>3.3</v>
      </c>
      <c r="C117" s="44">
        <f>B117+D117</f>
        <v>4.4000000000000004</v>
      </c>
      <c r="D117" s="44">
        <v>1.1000000000000001</v>
      </c>
      <c r="E117" s="50">
        <v>439402</v>
      </c>
      <c r="F117" s="48">
        <v>0.65600000000000014</v>
      </c>
      <c r="G117" s="54">
        <v>0.14199999999999999</v>
      </c>
      <c r="H117" s="54">
        <v>1E-3</v>
      </c>
      <c r="I117" s="54">
        <v>1.4E-2</v>
      </c>
      <c r="J117" s="54">
        <v>2.631578947368423</v>
      </c>
      <c r="K117" s="48"/>
      <c r="L117" s="48">
        <v>0.78300000000000003</v>
      </c>
      <c r="M117" s="50" t="s">
        <v>35</v>
      </c>
      <c r="N117" s="51"/>
      <c r="O117" s="52">
        <v>44171</v>
      </c>
      <c r="P117" s="52">
        <v>44171</v>
      </c>
      <c r="Q117" s="53" t="s">
        <v>141</v>
      </c>
    </row>
    <row r="118" spans="1:17" x14ac:dyDescent="0.2">
      <c r="F118" s="3"/>
      <c r="L118" s="3"/>
    </row>
    <row r="119" spans="1:17" x14ac:dyDescent="0.2">
      <c r="F119" s="3"/>
      <c r="L119" s="3"/>
    </row>
    <row r="120" spans="1:17" x14ac:dyDescent="0.2">
      <c r="F120" s="3"/>
      <c r="L120" s="3"/>
    </row>
    <row r="121" spans="1:17" x14ac:dyDescent="0.2">
      <c r="F121" s="3"/>
      <c r="L121" s="3"/>
    </row>
    <row r="122" spans="1:17" x14ac:dyDescent="0.2">
      <c r="F122" s="3"/>
      <c r="L122" s="3"/>
    </row>
    <row r="123" spans="1:17" x14ac:dyDescent="0.2">
      <c r="F123" s="3"/>
      <c r="L123" s="3"/>
    </row>
    <row r="124" spans="1:17" x14ac:dyDescent="0.2">
      <c r="F124" s="3"/>
      <c r="L124" s="3"/>
    </row>
    <row r="125" spans="1:17" x14ac:dyDescent="0.2">
      <c r="F125" s="3"/>
      <c r="L125" s="3"/>
    </row>
    <row r="126" spans="1:17" x14ac:dyDescent="0.2">
      <c r="F126" s="3"/>
      <c r="L126" s="3"/>
    </row>
    <row r="127" spans="1:17" x14ac:dyDescent="0.2">
      <c r="F127" s="3"/>
      <c r="L127" s="3"/>
    </row>
    <row r="128" spans="1:17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  <c r="L213" s="3"/>
    </row>
    <row r="214" spans="6:12" x14ac:dyDescent="0.2">
      <c r="F214" s="3"/>
      <c r="L214" s="3"/>
    </row>
    <row r="215" spans="6:12" x14ac:dyDescent="0.2">
      <c r="F215" s="3"/>
      <c r="L215" s="3"/>
    </row>
    <row r="216" spans="6:12" x14ac:dyDescent="0.2">
      <c r="F216" s="3"/>
      <c r="L216" s="3"/>
    </row>
    <row r="217" spans="6:12" x14ac:dyDescent="0.2">
      <c r="F217" s="3"/>
      <c r="L217" s="3"/>
    </row>
    <row r="218" spans="6:12" x14ac:dyDescent="0.2">
      <c r="F218" s="3"/>
      <c r="L218" s="3"/>
    </row>
    <row r="219" spans="6:12" x14ac:dyDescent="0.2">
      <c r="F219" s="3"/>
      <c r="L219" s="3"/>
    </row>
    <row r="220" spans="6:12" x14ac:dyDescent="0.2">
      <c r="F220" s="3"/>
      <c r="L220" s="3"/>
    </row>
    <row r="221" spans="6:12" x14ac:dyDescent="0.2">
      <c r="F221" s="3"/>
      <c r="L221" s="3"/>
    </row>
    <row r="222" spans="6:12" x14ac:dyDescent="0.2">
      <c r="F222" s="3"/>
      <c r="L222" s="3"/>
    </row>
    <row r="223" spans="6:12" x14ac:dyDescent="0.2">
      <c r="F223" s="3"/>
      <c r="L223" s="3"/>
    </row>
    <row r="224" spans="6:12" x14ac:dyDescent="0.2">
      <c r="F224" s="3"/>
      <c r="L224" s="3"/>
    </row>
    <row r="225" spans="6:12" x14ac:dyDescent="0.2">
      <c r="F225" s="3"/>
      <c r="L225" s="3"/>
    </row>
    <row r="226" spans="6:12" x14ac:dyDescent="0.2">
      <c r="F226" s="3"/>
      <c r="L226" s="3"/>
    </row>
    <row r="227" spans="6:12" x14ac:dyDescent="0.2">
      <c r="F227" s="3"/>
      <c r="L227" s="3"/>
    </row>
    <row r="228" spans="6:12" x14ac:dyDescent="0.2">
      <c r="F228" s="3"/>
      <c r="L228" s="3"/>
    </row>
    <row r="229" spans="6:12" x14ac:dyDescent="0.2">
      <c r="F229" s="3"/>
      <c r="L229" s="3"/>
    </row>
    <row r="230" spans="6:12" x14ac:dyDescent="0.2">
      <c r="F230" s="3"/>
      <c r="L230" s="3"/>
    </row>
    <row r="231" spans="6:12" x14ac:dyDescent="0.2">
      <c r="F231" s="3"/>
      <c r="L231" s="3"/>
    </row>
    <row r="232" spans="6:12" x14ac:dyDescent="0.2">
      <c r="F232" s="3"/>
      <c r="L232" s="3"/>
    </row>
    <row r="233" spans="6:12" x14ac:dyDescent="0.2">
      <c r="F233" s="3"/>
      <c r="L233" s="3"/>
    </row>
    <row r="234" spans="6:12" x14ac:dyDescent="0.2">
      <c r="F234" s="3"/>
      <c r="L234" s="3"/>
    </row>
    <row r="235" spans="6:12" x14ac:dyDescent="0.2">
      <c r="F235" s="3"/>
      <c r="L235" s="3"/>
    </row>
    <row r="236" spans="6:12" x14ac:dyDescent="0.2">
      <c r="F236" s="3"/>
      <c r="L236" s="3"/>
    </row>
    <row r="237" spans="6:12" x14ac:dyDescent="0.2">
      <c r="F237" s="3"/>
      <c r="L237" s="3"/>
    </row>
    <row r="238" spans="6:12" x14ac:dyDescent="0.2">
      <c r="F238" s="3"/>
      <c r="L238" s="3"/>
    </row>
    <row r="239" spans="6:12" x14ac:dyDescent="0.2">
      <c r="F239" s="3"/>
      <c r="L239" s="3"/>
    </row>
    <row r="240" spans="6:12" x14ac:dyDescent="0.2">
      <c r="F240" s="3"/>
      <c r="L240" s="3"/>
    </row>
    <row r="241" spans="6:12" x14ac:dyDescent="0.2">
      <c r="F241" s="3"/>
      <c r="L241" s="3"/>
    </row>
    <row r="242" spans="6:12" x14ac:dyDescent="0.2">
      <c r="F242" s="3"/>
      <c r="L242" s="3"/>
    </row>
    <row r="243" spans="6:12" x14ac:dyDescent="0.2">
      <c r="F243" s="3"/>
      <c r="L243" s="3"/>
    </row>
    <row r="244" spans="6:12" x14ac:dyDescent="0.2">
      <c r="F244" s="3"/>
      <c r="L244" s="3"/>
    </row>
    <row r="245" spans="6:12" x14ac:dyDescent="0.2">
      <c r="F245" s="3"/>
      <c r="L245" s="3"/>
    </row>
    <row r="246" spans="6:12" x14ac:dyDescent="0.2">
      <c r="F246" s="3"/>
      <c r="L246" s="3"/>
    </row>
    <row r="247" spans="6:12" x14ac:dyDescent="0.2">
      <c r="F247" s="3"/>
      <c r="L247" s="3"/>
    </row>
    <row r="248" spans="6:12" x14ac:dyDescent="0.2">
      <c r="F248" s="3"/>
      <c r="L248" s="3"/>
    </row>
    <row r="249" spans="6:12" x14ac:dyDescent="0.2">
      <c r="F249" s="3"/>
      <c r="L249" s="3"/>
    </row>
    <row r="250" spans="6:12" x14ac:dyDescent="0.2">
      <c r="F250" s="3"/>
      <c r="L250" s="3"/>
    </row>
    <row r="251" spans="6:12" x14ac:dyDescent="0.2">
      <c r="F251" s="3"/>
      <c r="L251" s="3"/>
    </row>
    <row r="252" spans="6:12" x14ac:dyDescent="0.2">
      <c r="F252" s="3"/>
      <c r="L252" s="3"/>
    </row>
    <row r="253" spans="6:12" x14ac:dyDescent="0.2">
      <c r="F253" s="3"/>
    </row>
    <row r="254" spans="6:12" x14ac:dyDescent="0.2">
      <c r="F254" s="3"/>
    </row>
    <row r="255" spans="6:12" x14ac:dyDescent="0.2">
      <c r="F255" s="3"/>
    </row>
    <row r="256" spans="6:12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</sheetData>
  <protectedRanges>
    <protectedRange sqref="E9:E13" name="Range1_9_2_1_1_1"/>
    <protectedRange sqref="G9:I13" name="Range27_2"/>
    <protectedRange sqref="G9:I13" name="Range1_1"/>
    <protectedRange sqref="G9:I13" name="Range26_1"/>
    <protectedRange sqref="L9:L13" name="Range27_3"/>
    <protectedRange sqref="L9:L13" name="Range1_8_1_1"/>
    <protectedRange sqref="L9:L13" name="Range28_1"/>
    <protectedRange sqref="E14:E15" name="Range1_9_2_1_1_4"/>
    <protectedRange sqref="G14:I15" name="Range27_4"/>
    <protectedRange sqref="G14:I15" name="Range1_2"/>
    <protectedRange sqref="G14:I15" name="Range26_2"/>
    <protectedRange sqref="L14:L15" name="Range27_5"/>
    <protectedRange sqref="L14:L15" name="Range1_8_1_4"/>
    <protectedRange sqref="L14:L15" name="Range28_4"/>
    <protectedRange sqref="E16:E19" name="Range1_9_2_1_1_5"/>
    <protectedRange sqref="G16:I19" name="Range27_6"/>
    <protectedRange sqref="G16 I16" name="Range1_3"/>
    <protectedRange sqref="G17:I17" name="Range1_3_1"/>
    <protectedRange sqref="H19 G18:I18" name="Range1_8_2"/>
    <protectedRange sqref="G19 I19" name="Range1_4_2"/>
    <protectedRange sqref="G16:I19" name="Range26_3"/>
    <protectedRange sqref="L16:L19" name="Range27_7"/>
    <protectedRange sqref="L16" name="Range1_4"/>
    <protectedRange sqref="L17" name="Range1_3_2"/>
    <protectedRange sqref="L18:L19" name="Range1_8_3"/>
    <protectedRange sqref="L16:L19" name="Range28_5"/>
    <protectedRange sqref="E20:E24" name="Range1_9_2_1_1_6"/>
    <protectedRange sqref="G20:I24" name="Range27_8"/>
    <protectedRange sqref="G20:I24" name="Range1_5"/>
    <protectedRange sqref="G20:I24" name="Range26_4"/>
    <protectedRange sqref="L20:L24" name="Range27_13"/>
    <protectedRange sqref="L20:L24" name="Range1_8_1_5"/>
    <protectedRange sqref="L20:L24" name="Range28_6"/>
    <protectedRange sqref="E25:E29" name="Range1_9_2_1_1_7"/>
    <protectedRange sqref="G25:I29" name="Range27_14"/>
    <protectedRange sqref="G25:I29" name="Range1_6"/>
    <protectedRange sqref="G25:I29" name="Range26_5"/>
    <protectedRange sqref="L25:L29" name="Range27_15"/>
    <protectedRange sqref="L25:L29" name="Range1_8_1_6"/>
    <protectedRange sqref="L25:L29" name="Range28_7"/>
    <protectedRange sqref="E30:E31" name="Range1_9_2_1_1_8"/>
    <protectedRange sqref="G30:I31" name="Range27_16"/>
    <protectedRange sqref="G30:I31" name="Range1_9"/>
    <protectedRange sqref="G30:I31" name="Range26_6"/>
    <protectedRange sqref="L30:L31" name="Range27_17"/>
    <protectedRange sqref="L30:L31" name="Range1_8_1_7"/>
    <protectedRange sqref="L30:L31" name="Range28_8"/>
    <protectedRange sqref="E32:E33" name="Range1_9_2_1_1_9"/>
    <protectedRange sqref="G32:I33" name="Range27_18"/>
    <protectedRange sqref="G32:G33" name="Range1_10"/>
    <protectedRange sqref="H32" name="Range1_8_1_8"/>
    <protectedRange sqref="I32" name="Range1_4_2_1"/>
    <protectedRange sqref="H33:I33" name="Range1_6_1"/>
    <protectedRange sqref="G32:I33" name="Range26_9"/>
    <protectedRange sqref="L32:L33" name="Range27_19"/>
    <protectedRange sqref="L32" name="Range1_8_4"/>
    <protectedRange sqref="L33" name="Range1_6_2"/>
    <protectedRange sqref="L32:L33" name="Range28_9"/>
    <protectedRange sqref="E34:E38" name="Range1_9_2_1_1_10"/>
    <protectedRange sqref="G34:I38" name="Range27_20"/>
    <protectedRange sqref="G34:I38" name="Range1_11"/>
    <protectedRange sqref="G34:I38" name="Range26_10"/>
    <protectedRange sqref="L34:L38" name="Range27_21"/>
    <protectedRange sqref="L34:L38" name="Range1_8_1_9"/>
    <protectedRange sqref="L34:L38" name="Range28_10"/>
    <protectedRange sqref="E39" name="Range1_9_2_1_1_11"/>
    <protectedRange sqref="G39:I39" name="Range27_22"/>
    <protectedRange sqref="G39:I39" name="Range1_12"/>
    <protectedRange sqref="G39:I39" name="Range26_11"/>
    <protectedRange sqref="L39" name="Range27_23"/>
    <protectedRange sqref="L39" name="Range1_8_1_10"/>
    <protectedRange sqref="L39" name="Range28_11"/>
    <protectedRange sqref="E40:E41" name="Range1_9_2_1_1_12"/>
    <protectedRange sqref="G40:I41" name="Range27_24"/>
    <protectedRange sqref="G40:I41" name="Range1_13"/>
    <protectedRange sqref="G40:I41" name="Range26_12"/>
    <protectedRange sqref="L40:L41" name="Range27_25"/>
    <protectedRange sqref="L40:L41" name="Range1_8_1_11"/>
    <protectedRange sqref="L40:L41" name="Range28_12"/>
    <protectedRange sqref="E42" name="Range1_9_2_1_1_13"/>
    <protectedRange sqref="G42:I42" name="Range27_26"/>
    <protectedRange sqref="G42:I42" name="Range1_14"/>
    <protectedRange sqref="G42:I42" name="Range26_13"/>
    <protectedRange sqref="L42" name="Range27_27"/>
    <protectedRange sqref="L42" name="Range1_8_1_12"/>
    <protectedRange sqref="L42" name="Range28_13"/>
    <protectedRange sqref="E43:E45" name="Range1_9_2_1_1_14"/>
    <protectedRange sqref="G43:I45" name="Range27_28"/>
    <protectedRange sqref="G43:I45" name="Range1_15"/>
    <protectedRange sqref="G43:I45" name="Range26_14"/>
    <protectedRange sqref="L43:L45" name="Range27_29"/>
    <protectedRange sqref="L43:L45" name="Range1_8_1_13"/>
    <protectedRange sqref="L43:L45" name="Range28_14"/>
    <protectedRange sqref="E2:E5" name="Range1_9_2_1_1_15"/>
    <protectedRange sqref="G2:J5" name="Range27_30"/>
    <protectedRange sqref="G2:J5" name="Range1_16"/>
    <protectedRange sqref="G2:J5" name="Range26_15"/>
    <protectedRange sqref="L2:L5" name="Range27_31"/>
    <protectedRange sqref="L2:L5" name="Range1_8_1_14"/>
    <protectedRange sqref="L2:L5" name="Range28_15"/>
    <protectedRange sqref="E6:E8" name="Range1_9_2_1_1_16"/>
    <protectedRange sqref="G6:I8" name="Range27_32"/>
    <protectedRange sqref="G6:I8" name="Range1_17"/>
    <protectedRange sqref="G6:I8" name="Range26_16"/>
    <protectedRange sqref="L6:L8" name="Range27_33"/>
    <protectedRange sqref="L6:L8" name="Range1_8_1_15"/>
    <protectedRange sqref="L6:L8" name="Range28_16"/>
  </protectedRanges>
  <sortState ref="A2:U34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zoomScaleNormal="100" workbookViewId="0">
      <pane ySplit="1" topLeftCell="A26" activePane="bottomLeft" state="frozen"/>
      <selection pane="bottomLeft" activeCell="H36" sqref="G36:H3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37" t="s">
        <v>32</v>
      </c>
      <c r="B2" s="44">
        <v>0</v>
      </c>
      <c r="C2" s="44">
        <v>25.63</v>
      </c>
      <c r="D2" s="44">
        <v>0</v>
      </c>
    </row>
    <row r="3" spans="1:4" x14ac:dyDescent="0.2">
      <c r="A3" s="37" t="s">
        <v>37</v>
      </c>
      <c r="B3" s="44">
        <v>0</v>
      </c>
      <c r="C3" s="44">
        <v>29.38</v>
      </c>
      <c r="D3" s="44">
        <v>0</v>
      </c>
    </row>
    <row r="4" spans="1:4" x14ac:dyDescent="0.2">
      <c r="A4" s="37" t="s">
        <v>39</v>
      </c>
      <c r="B4" s="44">
        <v>0</v>
      </c>
      <c r="C4" s="44">
        <v>30.15</v>
      </c>
      <c r="D4" s="44">
        <v>0</v>
      </c>
    </row>
    <row r="5" spans="1:4" x14ac:dyDescent="0.2">
      <c r="A5" s="37" t="s">
        <v>40</v>
      </c>
      <c r="B5" s="44">
        <v>0</v>
      </c>
      <c r="C5" s="44">
        <v>38.79</v>
      </c>
      <c r="D5" s="44">
        <v>0</v>
      </c>
    </row>
    <row r="6" spans="1:4" x14ac:dyDescent="0.2">
      <c r="A6" s="37" t="s">
        <v>41</v>
      </c>
      <c r="B6" s="44">
        <v>0</v>
      </c>
      <c r="C6" s="44">
        <v>35.630000000000003</v>
      </c>
      <c r="D6" s="44">
        <v>0</v>
      </c>
    </row>
    <row r="7" spans="1:4" x14ac:dyDescent="0.2">
      <c r="A7" s="37" t="s">
        <v>45</v>
      </c>
      <c r="B7" s="44">
        <v>0</v>
      </c>
      <c r="C7" s="44">
        <v>34.11</v>
      </c>
      <c r="D7" s="44">
        <v>0</v>
      </c>
    </row>
    <row r="8" spans="1:4" x14ac:dyDescent="0.2">
      <c r="A8" s="37" t="s">
        <v>48</v>
      </c>
      <c r="B8" s="44">
        <v>0</v>
      </c>
      <c r="C8" s="44">
        <v>25.31</v>
      </c>
      <c r="D8" s="44">
        <v>0</v>
      </c>
    </row>
    <row r="9" spans="1:4" x14ac:dyDescent="0.2">
      <c r="A9" s="37" t="s">
        <v>51</v>
      </c>
      <c r="B9" s="44">
        <v>0</v>
      </c>
      <c r="C9" s="44">
        <v>39.08</v>
      </c>
      <c r="D9" s="44">
        <v>0</v>
      </c>
    </row>
    <row r="10" spans="1:4" x14ac:dyDescent="0.2">
      <c r="A10" s="37" t="s">
        <v>53</v>
      </c>
      <c r="B10" s="44">
        <v>0</v>
      </c>
      <c r="C10" s="44">
        <v>26.81</v>
      </c>
      <c r="D10" s="44">
        <v>0</v>
      </c>
    </row>
    <row r="11" spans="1:4" x14ac:dyDescent="0.2">
      <c r="A11" s="37" t="s">
        <v>56</v>
      </c>
      <c r="B11" s="44">
        <v>0</v>
      </c>
      <c r="C11" s="44">
        <v>24.91</v>
      </c>
      <c r="D11" s="44">
        <v>0</v>
      </c>
    </row>
    <row r="12" spans="1:4" x14ac:dyDescent="0.2">
      <c r="A12" s="37" t="s">
        <v>59</v>
      </c>
      <c r="B12" s="44">
        <v>0</v>
      </c>
      <c r="C12" s="44" t="s">
        <v>142</v>
      </c>
      <c r="D12" s="44">
        <v>0</v>
      </c>
    </row>
    <row r="13" spans="1:4" x14ac:dyDescent="0.2">
      <c r="A13" s="37" t="s">
        <v>60</v>
      </c>
      <c r="B13" s="44">
        <v>0</v>
      </c>
      <c r="C13" s="44" t="s">
        <v>143</v>
      </c>
      <c r="D13" s="44">
        <v>0</v>
      </c>
    </row>
    <row r="14" spans="1:4" x14ac:dyDescent="0.2">
      <c r="A14" s="37" t="s">
        <v>61</v>
      </c>
      <c r="B14" s="44">
        <v>0</v>
      </c>
      <c r="C14" s="44" t="s">
        <v>144</v>
      </c>
      <c r="D14" s="44">
        <v>0</v>
      </c>
    </row>
    <row r="15" spans="1:4" x14ac:dyDescent="0.2">
      <c r="A15" s="37" t="s">
        <v>62</v>
      </c>
      <c r="B15" s="44">
        <v>0</v>
      </c>
      <c r="C15" s="44" t="s">
        <v>145</v>
      </c>
      <c r="D15" s="44">
        <v>0</v>
      </c>
    </row>
    <row r="16" spans="1:4" x14ac:dyDescent="0.2">
      <c r="A16" s="37" t="s">
        <v>63</v>
      </c>
      <c r="B16" s="44">
        <v>0</v>
      </c>
      <c r="C16" s="44" t="s">
        <v>146</v>
      </c>
      <c r="D16" s="44">
        <v>0</v>
      </c>
    </row>
    <row r="17" spans="1:4" x14ac:dyDescent="0.2">
      <c r="A17" s="37" t="s">
        <v>64</v>
      </c>
      <c r="B17" s="44">
        <v>0</v>
      </c>
      <c r="C17" s="44" t="s">
        <v>147</v>
      </c>
      <c r="D17" s="44">
        <v>0</v>
      </c>
    </row>
    <row r="18" spans="1:4" x14ac:dyDescent="0.2">
      <c r="A18" s="37" t="s">
        <v>65</v>
      </c>
      <c r="B18" s="44">
        <v>0</v>
      </c>
      <c r="C18" s="44" t="s">
        <v>148</v>
      </c>
      <c r="D18" s="44">
        <v>0</v>
      </c>
    </row>
    <row r="19" spans="1:4" x14ac:dyDescent="0.2">
      <c r="A19" s="37" t="s">
        <v>66</v>
      </c>
      <c r="B19" s="44">
        <v>0</v>
      </c>
      <c r="C19" s="44" t="s">
        <v>149</v>
      </c>
      <c r="D19" s="44">
        <v>0</v>
      </c>
    </row>
    <row r="20" spans="1:4" x14ac:dyDescent="0.2">
      <c r="A20" s="37" t="s">
        <v>67</v>
      </c>
      <c r="B20" s="44">
        <v>0</v>
      </c>
      <c r="C20" s="44" t="s">
        <v>150</v>
      </c>
      <c r="D20" s="44">
        <v>0</v>
      </c>
    </row>
    <row r="21" spans="1:4" x14ac:dyDescent="0.2">
      <c r="A21" s="37" t="s">
        <v>68</v>
      </c>
      <c r="B21" s="44">
        <v>0</v>
      </c>
      <c r="C21" s="44" t="s">
        <v>151</v>
      </c>
      <c r="D21" s="44">
        <v>0</v>
      </c>
    </row>
    <row r="22" spans="1:4" x14ac:dyDescent="0.2">
      <c r="A22" s="37" t="s">
        <v>69</v>
      </c>
      <c r="B22" s="44">
        <v>0</v>
      </c>
      <c r="C22" s="44" t="s">
        <v>152</v>
      </c>
      <c r="D22" s="44">
        <v>0</v>
      </c>
    </row>
    <row r="23" spans="1:4" x14ac:dyDescent="0.2">
      <c r="A23" s="37" t="s">
        <v>70</v>
      </c>
      <c r="B23" s="44">
        <v>0</v>
      </c>
      <c r="C23" s="44" t="s">
        <v>153</v>
      </c>
      <c r="D23" s="44">
        <v>0</v>
      </c>
    </row>
    <row r="24" spans="1:4" x14ac:dyDescent="0.2">
      <c r="A24" s="37" t="s">
        <v>71</v>
      </c>
      <c r="B24" s="44">
        <v>0</v>
      </c>
      <c r="C24" s="44" t="s">
        <v>154</v>
      </c>
      <c r="D24" s="44">
        <v>0</v>
      </c>
    </row>
    <row r="25" spans="1:4" x14ac:dyDescent="0.2">
      <c r="A25" s="37" t="s">
        <v>72</v>
      </c>
      <c r="B25" s="44">
        <v>0</v>
      </c>
      <c r="C25" s="44" t="s">
        <v>155</v>
      </c>
      <c r="D25" s="44">
        <v>0</v>
      </c>
    </row>
    <row r="26" spans="1:4" x14ac:dyDescent="0.2">
      <c r="A26" s="37" t="s">
        <v>73</v>
      </c>
      <c r="B26" s="44">
        <v>0</v>
      </c>
      <c r="C26" s="44" t="s">
        <v>156</v>
      </c>
      <c r="D26" s="44">
        <v>0</v>
      </c>
    </row>
    <row r="27" spans="1:4" x14ac:dyDescent="0.2">
      <c r="A27" s="37" t="s">
        <v>74</v>
      </c>
      <c r="B27" s="44">
        <v>0</v>
      </c>
      <c r="C27" s="44" t="s">
        <v>157</v>
      </c>
      <c r="D27" s="44">
        <v>0</v>
      </c>
    </row>
    <row r="28" spans="1:4" x14ac:dyDescent="0.2">
      <c r="A28" s="37" t="s">
        <v>75</v>
      </c>
      <c r="B28" s="44">
        <v>0</v>
      </c>
      <c r="C28" s="44" t="s">
        <v>158</v>
      </c>
      <c r="D28" s="44">
        <v>0</v>
      </c>
    </row>
    <row r="29" spans="1:4" x14ac:dyDescent="0.2">
      <c r="A29" s="37" t="s">
        <v>76</v>
      </c>
      <c r="B29" s="44">
        <v>0</v>
      </c>
      <c r="C29" s="44" t="s">
        <v>159</v>
      </c>
      <c r="D29" s="44">
        <v>0</v>
      </c>
    </row>
    <row r="30" spans="1:4" x14ac:dyDescent="0.2">
      <c r="A30" s="37" t="s">
        <v>77</v>
      </c>
      <c r="B30" s="44">
        <v>0</v>
      </c>
      <c r="C30" s="44" t="s">
        <v>160</v>
      </c>
      <c r="D30" s="44">
        <v>0</v>
      </c>
    </row>
    <row r="31" spans="1:4" x14ac:dyDescent="0.2">
      <c r="A31" s="37" t="s">
        <v>78</v>
      </c>
      <c r="B31" s="44">
        <v>0</v>
      </c>
      <c r="C31" s="44" t="s">
        <v>161</v>
      </c>
      <c r="D31" s="44">
        <v>0</v>
      </c>
    </row>
    <row r="32" spans="1:4" x14ac:dyDescent="0.2">
      <c r="A32" s="37" t="s">
        <v>79</v>
      </c>
      <c r="B32" s="44">
        <v>0</v>
      </c>
      <c r="C32" s="44" t="s">
        <v>162</v>
      </c>
      <c r="D32" s="44">
        <v>0</v>
      </c>
    </row>
    <row r="33" spans="1:4" x14ac:dyDescent="0.2">
      <c r="A33" s="37" t="s">
        <v>80</v>
      </c>
      <c r="B33" s="44">
        <v>0</v>
      </c>
      <c r="C33" s="44" t="s">
        <v>163</v>
      </c>
      <c r="D33" s="44">
        <v>0</v>
      </c>
    </row>
    <row r="34" spans="1:4" x14ac:dyDescent="0.2">
      <c r="A34" s="37" t="s">
        <v>81</v>
      </c>
      <c r="B34" s="44">
        <v>0</v>
      </c>
      <c r="C34" s="44" t="s">
        <v>164</v>
      </c>
      <c r="D34" s="44">
        <v>0</v>
      </c>
    </row>
    <row r="35" spans="1:4" x14ac:dyDescent="0.2">
      <c r="A35" s="37" t="s">
        <v>82</v>
      </c>
      <c r="B35" s="44">
        <v>0</v>
      </c>
      <c r="C35" s="44" t="s">
        <v>165</v>
      </c>
      <c r="D35" s="44">
        <v>0</v>
      </c>
    </row>
    <row r="36" spans="1:4" x14ac:dyDescent="0.2">
      <c r="A36" s="37" t="s">
        <v>83</v>
      </c>
      <c r="B36" s="44">
        <v>0</v>
      </c>
      <c r="C36" s="44" t="s">
        <v>166</v>
      </c>
      <c r="D36" s="44">
        <v>0</v>
      </c>
    </row>
    <row r="37" spans="1:4" x14ac:dyDescent="0.2">
      <c r="A37" s="37" t="s">
        <v>84</v>
      </c>
      <c r="B37" s="44">
        <v>0</v>
      </c>
      <c r="C37" s="44" t="s">
        <v>167</v>
      </c>
      <c r="D37" s="44">
        <v>0</v>
      </c>
    </row>
    <row r="38" spans="1:4" x14ac:dyDescent="0.2">
      <c r="A38" s="37" t="s">
        <v>85</v>
      </c>
      <c r="B38" s="44">
        <v>0</v>
      </c>
      <c r="C38" s="44" t="s">
        <v>168</v>
      </c>
      <c r="D38" s="44">
        <v>0</v>
      </c>
    </row>
    <row r="39" spans="1:4" x14ac:dyDescent="0.2">
      <c r="A39" s="37" t="s">
        <v>86</v>
      </c>
      <c r="B39" s="44">
        <v>0</v>
      </c>
      <c r="C39" s="44" t="s">
        <v>169</v>
      </c>
      <c r="D39" s="44">
        <v>0</v>
      </c>
    </row>
    <row r="40" spans="1:4" x14ac:dyDescent="0.2">
      <c r="A40" s="37" t="s">
        <v>87</v>
      </c>
      <c r="B40" s="44">
        <v>0</v>
      </c>
      <c r="C40" s="44" t="s">
        <v>170</v>
      </c>
      <c r="D40" s="44">
        <v>0</v>
      </c>
    </row>
    <row r="41" spans="1:4" x14ac:dyDescent="0.2">
      <c r="A41" s="37" t="s">
        <v>88</v>
      </c>
      <c r="B41" s="44">
        <v>0</v>
      </c>
      <c r="C41" s="44" t="s">
        <v>171</v>
      </c>
      <c r="D41" s="44">
        <v>0</v>
      </c>
    </row>
    <row r="42" spans="1:4" x14ac:dyDescent="0.2">
      <c r="A42" s="37" t="s">
        <v>89</v>
      </c>
      <c r="B42" s="44">
        <v>0</v>
      </c>
      <c r="C42" s="44" t="s">
        <v>172</v>
      </c>
      <c r="D42" s="44">
        <v>0</v>
      </c>
    </row>
    <row r="43" spans="1:4" x14ac:dyDescent="0.2">
      <c r="A43" s="37" t="s">
        <v>90</v>
      </c>
      <c r="B43" s="44">
        <v>0</v>
      </c>
      <c r="C43" s="44" t="s">
        <v>173</v>
      </c>
      <c r="D43" s="44">
        <v>0</v>
      </c>
    </row>
    <row r="44" spans="1:4" x14ac:dyDescent="0.2">
      <c r="A44" s="37" t="s">
        <v>91</v>
      </c>
      <c r="B44" s="44">
        <v>0</v>
      </c>
      <c r="C44" s="44" t="s">
        <v>174</v>
      </c>
      <c r="D44" s="44">
        <v>0</v>
      </c>
    </row>
    <row r="45" spans="1:4" x14ac:dyDescent="0.2">
      <c r="A45" s="37" t="s">
        <v>92</v>
      </c>
      <c r="B45" s="44">
        <v>0</v>
      </c>
      <c r="C45" s="44" t="s">
        <v>175</v>
      </c>
      <c r="D45" s="44">
        <v>0</v>
      </c>
    </row>
    <row r="46" spans="1:4" x14ac:dyDescent="0.2">
      <c r="A46" s="37" t="s">
        <v>93</v>
      </c>
      <c r="B46" s="44">
        <v>0</v>
      </c>
      <c r="C46" s="44" t="s">
        <v>176</v>
      </c>
      <c r="D46" s="44">
        <v>0</v>
      </c>
    </row>
    <row r="47" spans="1:4" x14ac:dyDescent="0.2">
      <c r="A47" s="37" t="s">
        <v>94</v>
      </c>
      <c r="B47" s="44">
        <v>0</v>
      </c>
      <c r="C47" s="44" t="s">
        <v>177</v>
      </c>
      <c r="D47" s="44">
        <v>0</v>
      </c>
    </row>
    <row r="48" spans="1:4" x14ac:dyDescent="0.2">
      <c r="A48" s="37" t="s">
        <v>95</v>
      </c>
      <c r="B48" s="44">
        <v>0</v>
      </c>
      <c r="C48" s="44" t="s">
        <v>178</v>
      </c>
      <c r="D48" s="44">
        <v>0</v>
      </c>
    </row>
    <row r="49" spans="1:4" x14ac:dyDescent="0.2">
      <c r="A49" s="37" t="s">
        <v>96</v>
      </c>
      <c r="B49" s="44">
        <v>0</v>
      </c>
      <c r="C49" s="44" t="s">
        <v>179</v>
      </c>
      <c r="D49" s="44">
        <v>0</v>
      </c>
    </row>
    <row r="50" spans="1:4" x14ac:dyDescent="0.2">
      <c r="A50" s="37" t="s">
        <v>97</v>
      </c>
      <c r="B50" s="44">
        <v>0</v>
      </c>
      <c r="C50" s="44" t="s">
        <v>180</v>
      </c>
      <c r="D50" s="44">
        <v>0</v>
      </c>
    </row>
    <row r="51" spans="1:4" x14ac:dyDescent="0.2">
      <c r="A51" s="37" t="s">
        <v>98</v>
      </c>
      <c r="B51" s="44">
        <v>0</v>
      </c>
      <c r="C51" s="44" t="s">
        <v>181</v>
      </c>
      <c r="D51" s="44">
        <v>0</v>
      </c>
    </row>
    <row r="52" spans="1:4" x14ac:dyDescent="0.2">
      <c r="A52" s="37" t="s">
        <v>99</v>
      </c>
      <c r="B52" s="44">
        <v>0</v>
      </c>
      <c r="C52" s="44" t="s">
        <v>182</v>
      </c>
      <c r="D52" s="44">
        <v>0</v>
      </c>
    </row>
    <row r="53" spans="1:4" x14ac:dyDescent="0.2">
      <c r="A53" s="37" t="s">
        <v>100</v>
      </c>
      <c r="B53" s="44">
        <v>0</v>
      </c>
      <c r="C53" s="44" t="s">
        <v>183</v>
      </c>
      <c r="D53" s="44">
        <v>0</v>
      </c>
    </row>
    <row r="54" spans="1:4" x14ac:dyDescent="0.2">
      <c r="A54" s="37" t="s">
        <v>101</v>
      </c>
      <c r="B54" s="44">
        <v>0</v>
      </c>
      <c r="C54" s="44" t="s">
        <v>184</v>
      </c>
      <c r="D54" s="44">
        <v>0</v>
      </c>
    </row>
    <row r="55" spans="1:4" x14ac:dyDescent="0.2">
      <c r="A55" s="37" t="s">
        <v>102</v>
      </c>
      <c r="B55" s="44">
        <v>0</v>
      </c>
      <c r="C55" s="44" t="s">
        <v>185</v>
      </c>
      <c r="D55" s="44">
        <v>0</v>
      </c>
    </row>
    <row r="56" spans="1:4" x14ac:dyDescent="0.2">
      <c r="A56" s="37" t="s">
        <v>103</v>
      </c>
      <c r="B56" s="44">
        <v>0</v>
      </c>
      <c r="C56" s="44" t="s">
        <v>186</v>
      </c>
      <c r="D56" s="44">
        <v>0</v>
      </c>
    </row>
    <row r="57" spans="1:4" x14ac:dyDescent="0.2">
      <c r="A57" s="37" t="s">
        <v>104</v>
      </c>
      <c r="B57" s="44">
        <v>0</v>
      </c>
      <c r="C57" s="44" t="s">
        <v>187</v>
      </c>
      <c r="D57" s="44">
        <v>0</v>
      </c>
    </row>
    <row r="58" spans="1:4" x14ac:dyDescent="0.2">
      <c r="A58" s="37" t="s">
        <v>105</v>
      </c>
      <c r="B58" s="44">
        <v>0</v>
      </c>
      <c r="C58" s="44" t="s">
        <v>188</v>
      </c>
      <c r="D58" s="44">
        <v>0</v>
      </c>
    </row>
    <row r="59" spans="1:4" x14ac:dyDescent="0.2">
      <c r="A59" s="37" t="s">
        <v>106</v>
      </c>
      <c r="B59" s="44">
        <v>0</v>
      </c>
      <c r="C59" s="44" t="s">
        <v>189</v>
      </c>
      <c r="D59" s="44">
        <v>0</v>
      </c>
    </row>
    <row r="60" spans="1:4" x14ac:dyDescent="0.2">
      <c r="A60" s="37" t="s">
        <v>107</v>
      </c>
      <c r="B60" s="44">
        <v>0</v>
      </c>
      <c r="C60" s="44" t="s">
        <v>190</v>
      </c>
      <c r="D60" s="44">
        <v>0</v>
      </c>
    </row>
    <row r="61" spans="1:4" x14ac:dyDescent="0.2">
      <c r="A61" s="37" t="s">
        <v>108</v>
      </c>
      <c r="B61" s="44">
        <v>0</v>
      </c>
      <c r="C61" s="44" t="s">
        <v>191</v>
      </c>
      <c r="D61" s="44">
        <v>0</v>
      </c>
    </row>
    <row r="62" spans="1:4" x14ac:dyDescent="0.2">
      <c r="A62" s="37" t="s">
        <v>109</v>
      </c>
      <c r="B62" s="44">
        <v>0</v>
      </c>
      <c r="C62" s="44" t="s">
        <v>192</v>
      </c>
      <c r="D62" s="44">
        <v>0</v>
      </c>
    </row>
    <row r="63" spans="1:4" x14ac:dyDescent="0.2">
      <c r="A63" s="37" t="s">
        <v>110</v>
      </c>
      <c r="B63" s="44">
        <v>0</v>
      </c>
      <c r="C63" s="44" t="s">
        <v>193</v>
      </c>
      <c r="D63" s="44">
        <v>0</v>
      </c>
    </row>
    <row r="64" spans="1:4" x14ac:dyDescent="0.2">
      <c r="A64" s="37" t="s">
        <v>111</v>
      </c>
      <c r="B64" s="44">
        <v>0</v>
      </c>
      <c r="C64" s="44" t="s">
        <v>194</v>
      </c>
      <c r="D64" s="44">
        <v>0</v>
      </c>
    </row>
    <row r="65" spans="1:4" x14ac:dyDescent="0.2">
      <c r="A65" s="37" t="s">
        <v>112</v>
      </c>
      <c r="B65" s="44">
        <v>0</v>
      </c>
      <c r="C65" s="44" t="s">
        <v>195</v>
      </c>
      <c r="D65" s="44">
        <v>0</v>
      </c>
    </row>
    <row r="66" spans="1:4" x14ac:dyDescent="0.2">
      <c r="A66" s="37" t="s">
        <v>113</v>
      </c>
      <c r="B66" s="44">
        <v>0</v>
      </c>
      <c r="C66" s="44" t="s">
        <v>196</v>
      </c>
      <c r="D66" s="44">
        <v>0</v>
      </c>
    </row>
    <row r="67" spans="1:4" x14ac:dyDescent="0.2">
      <c r="A67" s="23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ref="A2:D16">
    <sortCondition ref="A2"/>
  </sortState>
  <pageMargins left="0.7" right="0.7" top="0.75" bottom="0.75" header="0.3" footer="0.3"/>
  <pageSetup paperSize="8" orientation="portrait" r:id="rId1"/>
  <ignoredErrors>
    <ignoredError sqref="C12:C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2020-10-24T06:09:23Z</dcterms:modified>
</cp:coreProperties>
</file>