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90" activeTab="1"/>
  </bookViews>
  <sheets>
    <sheet name="直流测试" sheetId="1" r:id="rId1"/>
    <sheet name="交流测试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<sst xmlns="http://schemas.openxmlformats.org/spreadsheetml/2006/main" count="20" uniqueCount="19">
  <si>
    <t>U</t>
  </si>
  <si>
    <t>I</t>
  </si>
  <si>
    <t>U*I</t>
  </si>
  <si>
    <t>POWER/512</t>
  </si>
  <si>
    <t>POWER</t>
  </si>
  <si>
    <t>SHIFT</t>
  </si>
  <si>
    <t>I_REF</t>
  </si>
  <si>
    <t>POWER_BASE</t>
  </si>
  <si>
    <t>POWER_CALC</t>
  </si>
  <si>
    <t>ERR0R1</t>
  </si>
  <si>
    <t>电流设定值</t>
  </si>
  <si>
    <t>实际值/U*I</t>
  </si>
  <si>
    <t>数字量（struPower.wPowerValue）</t>
  </si>
  <si>
    <t>母线电压</t>
  </si>
  <si>
    <t>母线电流</t>
  </si>
  <si>
    <t>斜率/POWER_SLOPE</t>
  </si>
  <si>
    <t>差值/POWER_DIFF</t>
  </si>
  <si>
    <t>实际功率</t>
  </si>
  <si>
    <t>数字量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</si>
</sst>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_ "/>
    <numFmt numFmtId="178" formatCode="0.00_ "/>
    <numFmt numFmtId="179" formatCode="0.0_ "/>
  </numFmts>
  <fonts count="22">
    <font>
      <sz val="12"/>
      <name val="宋体"/>
      <charset val="134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FF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功率设定拟合曲线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0555555555556"/>
                  <c:y val="-0.1852402836821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</a:defRPr>
                    </a:pPr>
                    <a:r>
                      <a:rPr lang="zh-CN" altLang="en-US" sz="1100" b="0" i="0" u="none" strike="noStrike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</a:rPr>
                      <a:t>y = 787.08x + 685.29</a:t>
                    </a:r>
                    <a:endParaRPr lang="zh-CN" altLang="en-US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直流测试!$C$2:$C$10</c:f>
              <c:numCache>
                <c:formatCode>0.00_ </c:formatCode>
                <c:ptCount val="9"/>
                <c:pt idx="0">
                  <c:v>1.68</c:v>
                </c:pt>
                <c:pt idx="1">
                  <c:v>2.16</c:v>
                </c:pt>
                <c:pt idx="2">
                  <c:v>2.64</c:v>
                </c:pt>
                <c:pt idx="3">
                  <c:v>3.12</c:v>
                </c:pt>
                <c:pt idx="4">
                  <c:v>3.6</c:v>
                </c:pt>
                <c:pt idx="5">
                  <c:v>4.08</c:v>
                </c:pt>
                <c:pt idx="6">
                  <c:v>4.56</c:v>
                </c:pt>
                <c:pt idx="7">
                  <c:v>5.04</c:v>
                </c:pt>
                <c:pt idx="8">
                  <c:v>5.76</c:v>
                </c:pt>
              </c:numCache>
            </c:numRef>
          </c:xVal>
          <c:yVal>
            <c:numRef>
              <c:f>直流测试!$D$2:$D$10</c:f>
              <c:numCache>
                <c:formatCode>0_ </c:formatCode>
                <c:ptCount val="9"/>
                <c:pt idx="0">
                  <c:v>2300</c:v>
                </c:pt>
                <c:pt idx="1">
                  <c:v>3453</c:v>
                </c:pt>
                <c:pt idx="2">
                  <c:v>4840</c:v>
                </c:pt>
                <c:pt idx="3">
                  <c:v>5816</c:v>
                </c:pt>
                <c:pt idx="4">
                  <c:v>7611</c:v>
                </c:pt>
                <c:pt idx="5">
                  <c:v>8369</c:v>
                </c:pt>
                <c:pt idx="6">
                  <c:v>10535</c:v>
                </c:pt>
                <c:pt idx="7">
                  <c:v>12028</c:v>
                </c:pt>
                <c:pt idx="8">
                  <c:v>14902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47720"/>
        <c:axId val="1"/>
      </c:scatterChart>
      <c:valAx>
        <c:axId val="5520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520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C00000"/>
                </a:solidFill>
              </a:rPr>
              <a:t>功率拟合</a:t>
            </a:r>
            <a:endParaRPr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424439592924245"/>
          <c:y val="0.0312626911793481"/>
        </c:manualLayout>
      </c:layout>
      <c:overlay val="0"/>
      <c:spPr>
        <a:noFill/>
        <a:ln>
          <a:solidFill>
            <a:schemeClr val="accent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56721595837"/>
          <c:y val="0.14745308310992"/>
          <c:w val="0.898731569817866"/>
          <c:h val="0.76879356568364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614917606245"/>
                  <c:y val="-0.18230563002681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rgbClr val="FF0000"/>
                        </a:solidFill>
                      </a:rPr>
                      <a:t>y = 27.502x - 18.187</a:t>
                    </a:r>
                    <a:br>
                      <a:rPr sz="1400">
                        <a:solidFill>
                          <a:srgbClr val="FF0000"/>
                        </a:solidFill>
                      </a:rPr>
                    </a:br>
                    <a:r>
                      <a:rPr sz="1400">
                        <a:solidFill>
                          <a:srgbClr val="FF0000"/>
                        </a:solidFill>
                      </a:rPr>
                      <a:t>R</a:t>
                    </a:r>
                    <a:r>
                      <a:rPr sz="1400" baseline="35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sz="1400">
                        <a:solidFill>
                          <a:srgbClr val="FF0000"/>
                        </a:solidFill>
                      </a:rPr>
                      <a:t> = 0.9974</a:t>
                    </a:r>
                    <a:endParaRPr sz="1400" b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 w="25400" cmpd="sng"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交流测试!$B$2:$B$11</c:f>
              <c:numCache>
                <c:formatCode>0.00_ </c:formatCode>
                <c:ptCount val="10"/>
                <c:pt idx="0">
                  <c:v>2.163</c:v>
                </c:pt>
                <c:pt idx="1">
                  <c:v>4.7586</c:v>
                </c:pt>
                <c:pt idx="2">
                  <c:v>9.0846</c:v>
                </c:pt>
                <c:pt idx="3">
                  <c:v>12.8338</c:v>
                </c:pt>
                <c:pt idx="4">
                  <c:v>17.0156</c:v>
                </c:pt>
                <c:pt idx="5">
                  <c:v>21.63</c:v>
                </c:pt>
                <c:pt idx="6">
                  <c:v>26.8212</c:v>
                </c:pt>
                <c:pt idx="7">
                  <c:v>31.724</c:v>
                </c:pt>
                <c:pt idx="8">
                  <c:v>34.1754</c:v>
                </c:pt>
                <c:pt idx="9">
                  <c:v>38.213</c:v>
                </c:pt>
              </c:numCache>
            </c:numRef>
          </c:xVal>
          <c:yVal>
            <c:numRef>
              <c:f>交流测试!$C$2:$C$11</c:f>
              <c:numCache>
                <c:formatCode>0_ </c:formatCode>
                <c:ptCount val="10"/>
                <c:pt idx="0">
                  <c:v>40</c:v>
                </c:pt>
                <c:pt idx="1">
                  <c:v>105</c:v>
                </c:pt>
                <c:pt idx="2">
                  <c:v>240</c:v>
                </c:pt>
                <c:pt idx="3">
                  <c:v>320</c:v>
                </c:pt>
                <c:pt idx="4">
                  <c:v>450</c:v>
                </c:pt>
                <c:pt idx="5">
                  <c:v>600</c:v>
                </c:pt>
                <c:pt idx="6">
                  <c:v>710</c:v>
                </c:pt>
                <c:pt idx="7">
                  <c:v>860</c:v>
                </c:pt>
                <c:pt idx="8">
                  <c:v>950</c:v>
                </c:pt>
                <c:pt idx="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7926"/>
        <c:axId val="639851865"/>
      </c:scatterChart>
      <c:valAx>
        <c:axId val="3462079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851865"/>
        <c:crosses val="autoZero"/>
        <c:crossBetween val="midCat"/>
      </c:valAx>
      <c:valAx>
        <c:axId val="639851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079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466725</xdr:colOff>
      <xdr:row>11</xdr:row>
      <xdr:rowOff>76200</xdr:rowOff>
    </xdr:from>
    <xdr:to>
      <xdr:col>10</xdr:col>
      <xdr:colOff>85725</xdr:colOff>
      <xdr:row>26</xdr:row>
      <xdr:rowOff>19050</xdr:rowOff>
    </xdr:to>
    <xdr:graphicFrame>
      <xdr:nvGraphicFramePr>
        <xdr:cNvPr id="1175" name="图表 1"/>
        <xdr:cNvGraphicFramePr/>
      </xdr:nvGraphicFramePr>
      <xdr:xfrm>
        <a:off x="1495425" y="2066925"/>
        <a:ext cx="457200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130175</xdr:colOff>
      <xdr:row>7</xdr:row>
      <xdr:rowOff>88900</xdr:rowOff>
    </xdr:from>
    <xdr:to>
      <xdr:col>15</xdr:col>
      <xdr:colOff>510540</xdr:colOff>
      <xdr:row>27</xdr:row>
      <xdr:rowOff>22225</xdr:rowOff>
    </xdr:to>
    <xdr:graphicFrame>
      <xdr:nvGraphicFramePr>
        <xdr:cNvPr id="2" name="图表 1"/>
        <xdr:cNvGraphicFramePr/>
      </xdr:nvGraphicFramePr>
      <xdr:xfrm>
        <a:off x="8874125" y="1355725"/>
        <a:ext cx="5857240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pane ySplit="1" topLeftCell="A5" activePane="bottomLeft" state="frozen"/>
      <selection/>
      <selection pane="bottomLeft" activeCell="E2" sqref="E2"/>
    </sheetView>
  </sheetViews>
  <sheetFormatPr defaultColWidth="9" defaultRowHeight="14.25"/>
  <cols>
    <col min="1" max="1" width="6.875" customWidth="1"/>
    <col min="2" max="2" width="6.625" customWidth="1"/>
    <col min="3" max="3" width="9" style="12"/>
    <col min="4" max="5" width="9" style="5"/>
    <col min="6" max="6" width="12.75" style="3" customWidth="1"/>
    <col min="7" max="7" width="4.125" style="2" customWidth="1"/>
    <col min="8" max="8" width="6" style="5" customWidth="1"/>
    <col min="9" max="9" width="4" customWidth="1"/>
    <col min="10" max="10" width="11.125" style="5" customWidth="1"/>
    <col min="11" max="11" width="12.375" style="5" customWidth="1"/>
    <col min="12" max="12" width="14.125" style="2" customWidth="1"/>
    <col min="13" max="13" width="11.625" style="2" customWidth="1"/>
  </cols>
  <sheetData>
    <row r="1" spans="1:13">
      <c r="A1" s="5" t="s">
        <v>0</v>
      </c>
      <c r="B1" s="5" t="s">
        <v>1</v>
      </c>
      <c r="C1" s="2" t="s">
        <v>2</v>
      </c>
      <c r="D1" s="11" t="s">
        <v>3</v>
      </c>
      <c r="E1" s="5" t="s">
        <v>4</v>
      </c>
      <c r="F1" s="11" t="s">
        <v>5</v>
      </c>
      <c r="H1" s="5" t="s">
        <v>6</v>
      </c>
      <c r="J1" s="5" t="s">
        <v>7</v>
      </c>
      <c r="K1" s="5" t="s">
        <v>7</v>
      </c>
      <c r="L1" s="2" t="s">
        <v>8</v>
      </c>
      <c r="M1" s="2" t="s">
        <v>9</v>
      </c>
    </row>
    <row r="2" spans="1:15">
      <c r="A2" s="5">
        <v>24</v>
      </c>
      <c r="B2" s="5">
        <v>0.07</v>
      </c>
      <c r="C2" s="2">
        <f t="shared" ref="C2:C10" si="0">A2*B2</f>
        <v>1.68</v>
      </c>
      <c r="D2" s="11">
        <v>2300</v>
      </c>
      <c r="E2" s="5">
        <v>1247354</v>
      </c>
      <c r="F2" s="11">
        <v>512</v>
      </c>
      <c r="H2" s="5">
        <v>0.3</v>
      </c>
      <c r="J2" s="5">
        <v>28</v>
      </c>
      <c r="K2" s="5">
        <v>41093236</v>
      </c>
      <c r="L2" s="2">
        <f>E2/K2*J2</f>
        <v>0.849918755485696</v>
      </c>
      <c r="M2" s="2">
        <f t="shared" ref="M2:M10" si="1">L2-C2</f>
        <v>-0.830081244514304</v>
      </c>
      <c r="O2" s="2"/>
    </row>
    <row r="3" spans="1:15">
      <c r="A3" s="5">
        <v>24</v>
      </c>
      <c r="B3" s="5">
        <v>0.09</v>
      </c>
      <c r="C3" s="2">
        <f t="shared" si="0"/>
        <v>2.16</v>
      </c>
      <c r="D3" s="11">
        <v>3453</v>
      </c>
      <c r="E3" s="5">
        <v>2111409</v>
      </c>
      <c r="F3" s="11">
        <v>512</v>
      </c>
      <c r="H3" s="5">
        <v>0.4</v>
      </c>
      <c r="J3" s="5">
        <v>28</v>
      </c>
      <c r="K3" s="5">
        <v>41093236</v>
      </c>
      <c r="L3" s="2">
        <f t="shared" ref="L3:L10" si="2">E3/K3*J3</f>
        <v>1.43866625641261</v>
      </c>
      <c r="M3" s="2">
        <f t="shared" si="1"/>
        <v>-0.721333743587387</v>
      </c>
      <c r="O3" s="2"/>
    </row>
    <row r="4" spans="1:15">
      <c r="A4" s="5">
        <v>24</v>
      </c>
      <c r="B4" s="5">
        <v>0.11</v>
      </c>
      <c r="C4" s="2">
        <f t="shared" si="0"/>
        <v>2.64</v>
      </c>
      <c r="D4" s="11">
        <v>4840</v>
      </c>
      <c r="E4" s="5">
        <v>2541597</v>
      </c>
      <c r="F4" s="11">
        <v>512</v>
      </c>
      <c r="H4" s="5">
        <v>0.5</v>
      </c>
      <c r="J4" s="5">
        <v>28</v>
      </c>
      <c r="K4" s="5">
        <v>41093236</v>
      </c>
      <c r="L4" s="2">
        <f t="shared" si="2"/>
        <v>1.73178661325187</v>
      </c>
      <c r="M4" s="2">
        <f t="shared" si="1"/>
        <v>-0.908213386748126</v>
      </c>
      <c r="O4" s="2"/>
    </row>
    <row r="5" spans="1:15">
      <c r="A5" s="5">
        <v>24</v>
      </c>
      <c r="B5" s="5">
        <v>0.13</v>
      </c>
      <c r="C5" s="2">
        <f t="shared" si="0"/>
        <v>3.12</v>
      </c>
      <c r="D5" s="11">
        <v>5816</v>
      </c>
      <c r="E5" s="5">
        <v>2722984</v>
      </c>
      <c r="F5" s="11">
        <v>512</v>
      </c>
      <c r="H5" s="5">
        <v>0.6</v>
      </c>
      <c r="J5" s="5">
        <v>28</v>
      </c>
      <c r="K5" s="5">
        <v>41093236</v>
      </c>
      <c r="L5" s="2">
        <f t="shared" si="2"/>
        <v>1.85537960553897</v>
      </c>
      <c r="M5" s="2">
        <f t="shared" si="1"/>
        <v>-1.26462039446103</v>
      </c>
      <c r="O5" s="2"/>
    </row>
    <row r="6" spans="1:15">
      <c r="A6" s="5">
        <v>24</v>
      </c>
      <c r="B6" s="5">
        <v>0.15</v>
      </c>
      <c r="C6" s="2">
        <f t="shared" si="0"/>
        <v>3.6</v>
      </c>
      <c r="D6" s="11">
        <v>7611</v>
      </c>
      <c r="E6" s="5">
        <v>3644109</v>
      </c>
      <c r="F6" s="11">
        <v>512</v>
      </c>
      <c r="H6" s="5">
        <v>0.7</v>
      </c>
      <c r="J6" s="5">
        <v>28</v>
      </c>
      <c r="K6" s="5">
        <v>41093236</v>
      </c>
      <c r="L6" s="2">
        <f t="shared" si="2"/>
        <v>2.48301331148513</v>
      </c>
      <c r="M6" s="2">
        <f t="shared" si="1"/>
        <v>-1.11698668851487</v>
      </c>
      <c r="O6" s="2"/>
    </row>
    <row r="7" spans="1:15">
      <c r="A7" s="5">
        <v>24</v>
      </c>
      <c r="B7" s="5">
        <v>0.17</v>
      </c>
      <c r="C7" s="2">
        <f t="shared" si="0"/>
        <v>4.08</v>
      </c>
      <c r="D7" s="11">
        <v>8369</v>
      </c>
      <c r="E7" s="5">
        <v>4628207</v>
      </c>
      <c r="F7" s="11">
        <v>512</v>
      </c>
      <c r="H7" s="5">
        <v>0.8</v>
      </c>
      <c r="J7" s="5">
        <v>28</v>
      </c>
      <c r="K7" s="5">
        <v>41093236</v>
      </c>
      <c r="L7" s="2">
        <f t="shared" si="2"/>
        <v>3.15355539291186</v>
      </c>
      <c r="M7" s="2">
        <f t="shared" si="1"/>
        <v>-0.926444607088135</v>
      </c>
      <c r="O7" s="2"/>
    </row>
    <row r="8" spans="1:15">
      <c r="A8" s="5">
        <v>24</v>
      </c>
      <c r="B8" s="5">
        <v>0.19</v>
      </c>
      <c r="C8" s="2">
        <f t="shared" si="0"/>
        <v>4.56</v>
      </c>
      <c r="D8" s="11">
        <v>10535</v>
      </c>
      <c r="E8" s="5">
        <v>5058729</v>
      </c>
      <c r="F8" s="11">
        <v>512</v>
      </c>
      <c r="H8" s="5">
        <v>0.9</v>
      </c>
      <c r="J8" s="5">
        <v>28</v>
      </c>
      <c r="K8" s="5">
        <v>41093236</v>
      </c>
      <c r="L8" s="2">
        <f t="shared" si="2"/>
        <v>3.44690332978401</v>
      </c>
      <c r="M8" s="2">
        <f t="shared" si="1"/>
        <v>-1.11309667021599</v>
      </c>
      <c r="O8" s="2"/>
    </row>
    <row r="9" spans="1:15">
      <c r="A9" s="5">
        <v>24</v>
      </c>
      <c r="B9" s="5">
        <v>0.21</v>
      </c>
      <c r="C9" s="2">
        <f t="shared" si="0"/>
        <v>5.04</v>
      </c>
      <c r="D9" s="11">
        <v>12028</v>
      </c>
      <c r="E9" s="5">
        <v>6665248</v>
      </c>
      <c r="F9" s="11">
        <v>512</v>
      </c>
      <c r="H9" s="5">
        <v>1</v>
      </c>
      <c r="J9" s="5">
        <v>28</v>
      </c>
      <c r="K9" s="5">
        <v>41093236</v>
      </c>
      <c r="L9" s="2">
        <f t="shared" si="2"/>
        <v>4.54154897900959</v>
      </c>
      <c r="M9" s="2">
        <f t="shared" si="1"/>
        <v>-0.498451020990413</v>
      </c>
      <c r="O9" s="2"/>
    </row>
    <row r="10" spans="1:15">
      <c r="A10" s="5">
        <v>24</v>
      </c>
      <c r="B10" s="5">
        <v>0.24</v>
      </c>
      <c r="C10" s="2">
        <f t="shared" si="0"/>
        <v>5.76</v>
      </c>
      <c r="D10" s="11">
        <v>14902</v>
      </c>
      <c r="E10" s="5">
        <v>7544076</v>
      </c>
      <c r="F10" s="11">
        <v>512</v>
      </c>
      <c r="H10" s="5">
        <v>1.1</v>
      </c>
      <c r="J10" s="5">
        <v>28</v>
      </c>
      <c r="K10" s="5">
        <v>41093236</v>
      </c>
      <c r="L10" s="2">
        <f t="shared" si="2"/>
        <v>5.14036246743868</v>
      </c>
      <c r="M10" s="2">
        <f t="shared" si="1"/>
        <v>-0.619637532561319</v>
      </c>
      <c r="O10" s="2"/>
    </row>
    <row r="11" spans="1:6">
      <c r="A11" s="5"/>
      <c r="B11" s="5"/>
      <c r="C11" s="2"/>
      <c r="F11" s="11"/>
    </row>
    <row r="12" spans="1:6">
      <c r="A12" s="5"/>
      <c r="B12" s="5"/>
      <c r="C12" s="2"/>
      <c r="F12" s="11"/>
    </row>
    <row r="13" spans="1:6">
      <c r="A13" s="5"/>
      <c r="B13" s="5"/>
      <c r="F13" s="11"/>
    </row>
    <row r="14" spans="1:6">
      <c r="A14" s="5"/>
      <c r="B14" s="5"/>
      <c r="C14" s="2"/>
      <c r="F14" s="11"/>
    </row>
    <row r="15" spans="1:6">
      <c r="A15" s="5"/>
      <c r="B15" s="5"/>
      <c r="C15" s="2"/>
      <c r="F15" s="11"/>
    </row>
    <row r="16" spans="1:6">
      <c r="A16" s="5"/>
      <c r="B16" s="5"/>
      <c r="C16" s="2"/>
      <c r="F16" s="11"/>
    </row>
    <row r="17" spans="1:6">
      <c r="A17" s="5"/>
      <c r="B17" s="5"/>
      <c r="C17" s="2"/>
      <c r="F17" s="11"/>
    </row>
    <row r="18" spans="1:6">
      <c r="A18" s="5"/>
      <c r="B18" s="5"/>
      <c r="C18" s="2"/>
      <c r="F18" s="11"/>
    </row>
    <row r="19" spans="1:6">
      <c r="A19" s="5"/>
      <c r="B19" s="5"/>
      <c r="C19" s="2"/>
      <c r="F19" s="11"/>
    </row>
    <row r="20" spans="1:6">
      <c r="A20" s="5"/>
      <c r="B20" s="5"/>
      <c r="C20" s="2"/>
      <c r="F20" s="11"/>
    </row>
    <row r="21" spans="1:6">
      <c r="A21" s="5"/>
      <c r="B21" s="5"/>
      <c r="C21" s="2"/>
      <c r="F21" s="11"/>
    </row>
    <row r="22" spans="1:6">
      <c r="A22" s="5"/>
      <c r="B22" s="5"/>
      <c r="C22" s="2"/>
      <c r="F22" s="11"/>
    </row>
    <row r="23" spans="1:6">
      <c r="A23" s="5"/>
      <c r="B23" s="5"/>
      <c r="C23" s="2"/>
      <c r="F23" s="11"/>
    </row>
    <row r="24" spans="1:6">
      <c r="A24" s="5"/>
      <c r="B24" s="5"/>
      <c r="C24" s="2"/>
      <c r="F24" s="11"/>
    </row>
    <row r="25" spans="1:6">
      <c r="A25" s="5"/>
      <c r="B25" s="5"/>
      <c r="C25" s="2"/>
      <c r="F25" s="11"/>
    </row>
    <row r="26" spans="1:6">
      <c r="A26" s="5"/>
      <c r="B26" s="5"/>
      <c r="C26" s="2"/>
      <c r="F26" s="11"/>
    </row>
    <row r="27" spans="1:6">
      <c r="A27" s="5"/>
      <c r="B27" s="5"/>
      <c r="C27" s="2"/>
      <c r="F27" s="11"/>
    </row>
    <row r="28" spans="1:6">
      <c r="A28" s="5"/>
      <c r="B28" s="5"/>
      <c r="C28" s="2"/>
      <c r="F28" s="11"/>
    </row>
    <row r="29" spans="1:6">
      <c r="A29" s="5"/>
      <c r="B29" s="5"/>
      <c r="C29" s="2"/>
      <c r="F29" s="11"/>
    </row>
    <row r="30" spans="1:6">
      <c r="A30" s="5"/>
      <c r="B30" s="5"/>
      <c r="C30" s="2"/>
      <c r="F30" s="11"/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C24" sqref="C24"/>
    </sheetView>
  </sheetViews>
  <sheetFormatPr defaultColWidth="9" defaultRowHeight="14.25"/>
  <cols>
    <col min="1" max="1" width="11.625" style="1" customWidth="1"/>
    <col min="2" max="2" width="15.625" style="2" customWidth="1"/>
    <col min="3" max="3" width="30.375" style="3" customWidth="1"/>
    <col min="4" max="4" width="10.75" style="2" customWidth="1"/>
    <col min="5" max="5" width="12.75" style="2" customWidth="1"/>
    <col min="7" max="7" width="5" style="4" customWidth="1"/>
    <col min="8" max="8" width="19.625" style="5" customWidth="1"/>
    <col min="9" max="9" width="17.875" style="5" customWidth="1"/>
  </cols>
  <sheetData>
    <row r="1" spans="1:9">
      <c r="A1" s="6" t="s">
        <v>10</v>
      </c>
      <c r="B1" s="7" t="s">
        <v>11</v>
      </c>
      <c r="C1" s="8" t="s">
        <v>12</v>
      </c>
      <c r="D1" s="7" t="s">
        <v>13</v>
      </c>
      <c r="E1" s="7" t="s">
        <v>14</v>
      </c>
      <c r="H1" s="9" t="s">
        <v>15</v>
      </c>
      <c r="I1" s="9" t="s">
        <v>16</v>
      </c>
    </row>
    <row r="2" spans="1:9">
      <c r="A2" s="10">
        <v>0.4</v>
      </c>
      <c r="B2" s="2">
        <f>D2*E2</f>
        <v>2.163</v>
      </c>
      <c r="C2" s="11">
        <v>40</v>
      </c>
      <c r="D2" s="2">
        <v>14.42</v>
      </c>
      <c r="E2" s="2">
        <v>0.15</v>
      </c>
      <c r="H2" s="5">
        <v>27.502</v>
      </c>
      <c r="I2" s="5">
        <v>18.187</v>
      </c>
    </row>
    <row r="3" spans="1:5">
      <c r="A3" s="10">
        <v>0.8</v>
      </c>
      <c r="B3" s="2">
        <f t="shared" ref="B3:B11" si="0">D3*E3</f>
        <v>4.7586</v>
      </c>
      <c r="C3" s="11">
        <v>105</v>
      </c>
      <c r="D3" s="2">
        <v>14.42</v>
      </c>
      <c r="E3" s="2">
        <v>0.33</v>
      </c>
    </row>
    <row r="4" spans="1:5">
      <c r="A4" s="10">
        <v>1.3</v>
      </c>
      <c r="B4" s="2">
        <f t="shared" si="0"/>
        <v>9.0846</v>
      </c>
      <c r="C4" s="11">
        <v>240</v>
      </c>
      <c r="D4" s="2">
        <v>14.42</v>
      </c>
      <c r="E4" s="2">
        <v>0.63</v>
      </c>
    </row>
    <row r="5" spans="1:5">
      <c r="A5" s="10">
        <v>1.65</v>
      </c>
      <c r="B5" s="2">
        <f t="shared" si="0"/>
        <v>12.8338</v>
      </c>
      <c r="C5" s="11">
        <v>320</v>
      </c>
      <c r="D5" s="2">
        <v>14.42</v>
      </c>
      <c r="E5" s="2">
        <v>0.89</v>
      </c>
    </row>
    <row r="6" spans="1:5">
      <c r="A6" s="10">
        <v>2</v>
      </c>
      <c r="B6" s="2">
        <f t="shared" si="0"/>
        <v>17.0156</v>
      </c>
      <c r="C6" s="11">
        <v>450</v>
      </c>
      <c r="D6" s="2">
        <v>14.42</v>
      </c>
      <c r="E6" s="2">
        <v>1.18</v>
      </c>
    </row>
    <row r="7" spans="1:5">
      <c r="A7" s="10">
        <v>2.35</v>
      </c>
      <c r="B7" s="2">
        <f t="shared" si="0"/>
        <v>21.63</v>
      </c>
      <c r="C7" s="11">
        <v>600</v>
      </c>
      <c r="D7" s="2">
        <v>14.42</v>
      </c>
      <c r="E7" s="2">
        <v>1.5</v>
      </c>
    </row>
    <row r="8" spans="1:5">
      <c r="A8" s="10">
        <v>2.7</v>
      </c>
      <c r="B8" s="2">
        <f t="shared" si="0"/>
        <v>26.8212</v>
      </c>
      <c r="C8" s="11">
        <v>710</v>
      </c>
      <c r="D8" s="2">
        <v>14.42</v>
      </c>
      <c r="E8" s="2">
        <v>1.86</v>
      </c>
    </row>
    <row r="9" spans="1:5">
      <c r="A9" s="10">
        <v>3.05</v>
      </c>
      <c r="B9" s="2">
        <f t="shared" si="0"/>
        <v>31.724</v>
      </c>
      <c r="C9" s="11">
        <v>860</v>
      </c>
      <c r="D9" s="2">
        <v>14.42</v>
      </c>
      <c r="E9" s="2">
        <v>2.2</v>
      </c>
    </row>
    <row r="10" spans="1:5">
      <c r="A10" s="10">
        <v>3.2</v>
      </c>
      <c r="B10" s="2">
        <f t="shared" si="0"/>
        <v>34.1754</v>
      </c>
      <c r="C10" s="11">
        <v>950</v>
      </c>
      <c r="D10" s="2">
        <v>14.42</v>
      </c>
      <c r="E10" s="2">
        <v>2.37</v>
      </c>
    </row>
    <row r="11" spans="1:5">
      <c r="A11" s="10">
        <v>3.4</v>
      </c>
      <c r="B11" s="2">
        <f t="shared" si="0"/>
        <v>38.213</v>
      </c>
      <c r="C11" s="11">
        <v>1000</v>
      </c>
      <c r="D11" s="2">
        <v>14.42</v>
      </c>
      <c r="E11" s="2">
        <v>2.65</v>
      </c>
    </row>
    <row r="13" spans="1:2">
      <c r="A13" s="1" t="s">
        <v>17</v>
      </c>
      <c r="B13" s="2" t="s">
        <v>18</v>
      </c>
    </row>
    <row r="14" spans="1:3">
      <c r="A14" s="1">
        <v>1</v>
      </c>
      <c r="B14" s="2">
        <f>A14*H2-I2</f>
        <v>9.315</v>
      </c>
      <c r="C14" s="1"/>
    </row>
    <row r="15" spans="1:2">
      <c r="A15" s="1">
        <f>(B15+I2)/H2</f>
        <v>29.5319249509127</v>
      </c>
      <c r="B15" s="2">
        <v>794</v>
      </c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直流测试</vt:lpstr>
      <vt:lpstr>交流测试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Think</cp:lastModifiedBy>
  <dcterms:created xsi:type="dcterms:W3CDTF">2020-04-08T09:15:00Z</dcterms:created>
  <dcterms:modified xsi:type="dcterms:W3CDTF">2022-08-31T13:54:21Z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