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<sst xmlns="http://schemas.openxmlformats.org/spreadsheetml/2006/main" count="39" uniqueCount="34">
  <si>
    <t>备注</t>
  </si>
  <si>
    <t>极对数</t>
  </si>
  <si>
    <t>P</t>
  </si>
  <si>
    <t>U_MOTOR_PP</t>
  </si>
  <si>
    <t>电阻/Ω</t>
  </si>
  <si>
    <t>RS</t>
  </si>
  <si>
    <t>U_MOTOR_RS</t>
  </si>
  <si>
    <t>电感/uH</t>
  </si>
  <si>
    <t>LD/LQ</t>
  </si>
  <si>
    <t>U_MOTOR_LD</t>
  </si>
  <si>
    <t>磁链常数</t>
  </si>
  <si>
    <t>Φ</t>
  </si>
  <si>
    <t>U_MOTOR_FLUX_CONST</t>
  </si>
  <si>
    <t>电阻测试
数据</t>
  </si>
  <si>
    <t>R1</t>
  </si>
  <si>
    <t>线电阻，Ω</t>
  </si>
  <si>
    <t>R2</t>
  </si>
  <si>
    <t>R3</t>
  </si>
  <si>
    <t>电感测试
数据</t>
  </si>
  <si>
    <t>L1</t>
  </si>
  <si>
    <t>线电感，mH</t>
  </si>
  <si>
    <t>L2</t>
  </si>
  <si>
    <t>L3</t>
  </si>
  <si>
    <t>峰峰值</t>
  </si>
  <si>
    <t>Vpp</t>
  </si>
  <si>
    <t>反电势，V</t>
  </si>
  <si>
    <t>频率</t>
  </si>
  <si>
    <t>F</t>
  </si>
  <si>
    <t>反电势，Hz</t>
  </si>
  <si>
    <t>反电势1</t>
  </si>
  <si>
    <t>Ke/V_KRPM</t>
  </si>
  <si>
    <t>反电势2</t>
  </si>
  <si>
    <t>Ke/V_Rad/s</t>
  </si>
  <si>
    <t>反电势3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</si>
</sst>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2"/>
      <color theme="9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5" borderId="6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G33" sqref="G33"/>
    </sheetView>
  </sheetViews>
  <sheetFormatPr defaultColWidth="9" defaultRowHeight="14.25"/>
  <cols>
    <col min="1" max="1" width="9.375" customWidth="1"/>
    <col min="2" max="2" width="10.5" customWidth="1"/>
    <col min="3" max="3" width="14.875" customWidth="1"/>
    <col min="4" max="4" width="18.875" customWidth="1"/>
    <col min="5" max="5" width="12.5" customWidth="1"/>
    <col min="6" max="6" width="15.375" customWidth="1"/>
    <col min="7" max="7" width="15.75" customWidth="1"/>
  </cols>
  <sheetData>
    <row r="1" spans="1:13">
      <c r="A1" s="1"/>
      <c r="B1" s="1"/>
      <c r="C1" s="1"/>
      <c r="D1" s="1" t="s">
        <v>0</v>
      </c>
      <c r="E1" s="1"/>
      <c r="F1" s="1"/>
      <c r="G1" s="1"/>
      <c r="H1" s="2"/>
      <c r="I1" s="9"/>
      <c r="J1" s="9"/>
      <c r="K1" s="9"/>
      <c r="L1" s="9"/>
      <c r="M1" s="9"/>
    </row>
    <row r="2" spans="1:13">
      <c r="A2" s="1" t="s">
        <v>1</v>
      </c>
      <c r="B2" s="1" t="s">
        <v>2</v>
      </c>
      <c r="C2" s="1">
        <v>6</v>
      </c>
      <c r="D2" s="3" t="s">
        <v>3</v>
      </c>
      <c r="E2" s="1"/>
      <c r="F2" s="1"/>
      <c r="G2" s="1"/>
      <c r="H2" s="2"/>
      <c r="I2" s="9"/>
      <c r="J2" s="9"/>
      <c r="K2" s="9"/>
      <c r="L2" s="9"/>
      <c r="M2" s="9"/>
    </row>
    <row r="3" spans="1:13">
      <c r="A3" s="1" t="s">
        <v>4</v>
      </c>
      <c r="B3" s="1" t="s">
        <v>5</v>
      </c>
      <c r="C3" s="1">
        <f>(C7+C8+C9)/6</f>
        <v>0.271666666666667</v>
      </c>
      <c r="D3" s="3" t="s">
        <v>6</v>
      </c>
      <c r="E3" s="1"/>
      <c r="F3" s="1"/>
      <c r="G3" s="1"/>
      <c r="H3" s="2"/>
      <c r="I3" s="9"/>
      <c r="J3" s="9"/>
      <c r="K3" s="9"/>
      <c r="L3" s="9"/>
      <c r="M3" s="9"/>
    </row>
    <row r="4" spans="1:13">
      <c r="A4" s="1" t="s">
        <v>7</v>
      </c>
      <c r="B4" s="1" t="s">
        <v>8</v>
      </c>
      <c r="C4" s="1">
        <f>(C11+C12+C13)/6*1000</f>
        <v>32.1833333333333</v>
      </c>
      <c r="D4" s="3" t="s">
        <v>9</v>
      </c>
      <c r="E4" s="4"/>
      <c r="F4" s="5"/>
      <c r="G4" s="1"/>
      <c r="H4" s="2"/>
      <c r="I4" s="9"/>
      <c r="J4" s="9"/>
      <c r="K4" s="9"/>
      <c r="L4" s="9"/>
      <c r="M4" s="9"/>
    </row>
    <row r="5" ht="15" spans="1:13">
      <c r="A5" s="1" t="s">
        <v>10</v>
      </c>
      <c r="B5" s="6" t="s">
        <v>11</v>
      </c>
      <c r="C5" s="1">
        <f>C15/2/(2*PI())/SQRT(3)/C16</f>
        <v>0.000451653614893558</v>
      </c>
      <c r="D5" s="3" t="s">
        <v>12</v>
      </c>
      <c r="E5" s="1"/>
      <c r="F5" s="1"/>
      <c r="G5" s="1"/>
      <c r="H5" s="2"/>
      <c r="I5" s="9"/>
      <c r="J5" s="9"/>
      <c r="K5" s="9"/>
      <c r="L5" s="9"/>
      <c r="M5" s="9"/>
    </row>
    <row r="6" spans="1:13">
      <c r="A6" s="1"/>
      <c r="B6" s="1"/>
      <c r="C6" s="1"/>
      <c r="D6" s="1"/>
      <c r="E6" s="1"/>
      <c r="F6" s="2"/>
      <c r="G6" s="1"/>
      <c r="H6" s="2"/>
      <c r="I6" s="9"/>
      <c r="J6" s="9"/>
      <c r="K6" s="9"/>
      <c r="L6" s="9"/>
      <c r="M6" s="9"/>
    </row>
    <row r="7" spans="1:13">
      <c r="A7" s="7" t="s">
        <v>13</v>
      </c>
      <c r="B7" s="1" t="s">
        <v>14</v>
      </c>
      <c r="C7" s="1">
        <v>0.6</v>
      </c>
      <c r="D7" s="1" t="s">
        <v>15</v>
      </c>
      <c r="E7" s="1"/>
      <c r="F7" s="1"/>
      <c r="G7" s="1"/>
      <c r="H7" s="1"/>
      <c r="I7" s="9"/>
      <c r="J7" s="9"/>
      <c r="K7" s="9"/>
      <c r="L7" s="9"/>
      <c r="M7" s="9"/>
    </row>
    <row r="8" spans="1:13">
      <c r="A8" s="1"/>
      <c r="B8" s="1" t="s">
        <v>16</v>
      </c>
      <c r="C8" s="1">
        <v>0.56</v>
      </c>
      <c r="D8" s="1" t="s">
        <v>15</v>
      </c>
      <c r="E8" s="1"/>
      <c r="F8" s="1"/>
      <c r="G8" s="1"/>
      <c r="H8" s="1"/>
      <c r="I8" s="9"/>
      <c r="J8" s="9"/>
      <c r="K8" s="9"/>
      <c r="L8" s="9"/>
      <c r="M8" s="9"/>
    </row>
    <row r="9" spans="1:13">
      <c r="A9" s="1"/>
      <c r="B9" s="1" t="s">
        <v>17</v>
      </c>
      <c r="C9" s="1">
        <v>0.47</v>
      </c>
      <c r="D9" s="1" t="s">
        <v>15</v>
      </c>
      <c r="E9" s="1"/>
      <c r="F9" s="1"/>
      <c r="G9" s="1"/>
      <c r="H9" s="1"/>
      <c r="I9" s="9"/>
      <c r="J9" s="9"/>
      <c r="K9" s="9"/>
      <c r="L9" s="9"/>
      <c r="M9" s="9"/>
    </row>
    <row r="10" spans="1:13">
      <c r="A10" s="1"/>
      <c r="B10" s="1"/>
      <c r="C10" s="1"/>
      <c r="D10" s="1"/>
      <c r="E10" s="1"/>
      <c r="F10" s="1"/>
      <c r="G10" s="1"/>
      <c r="H10" s="1"/>
      <c r="I10" s="9"/>
      <c r="J10" s="9"/>
      <c r="K10" s="9"/>
      <c r="L10" s="9"/>
      <c r="M10" s="9"/>
    </row>
    <row r="11" spans="1:13">
      <c r="A11" s="7" t="s">
        <v>18</v>
      </c>
      <c r="B11" s="1" t="s">
        <v>19</v>
      </c>
      <c r="C11" s="1">
        <v>0.0906</v>
      </c>
      <c r="D11" s="1" t="s">
        <v>20</v>
      </c>
      <c r="E11" s="1"/>
      <c r="F11" s="1"/>
      <c r="G11" s="1"/>
      <c r="H11" s="1"/>
      <c r="I11" s="9"/>
      <c r="J11" s="9"/>
      <c r="K11" s="9"/>
      <c r="L11" s="9"/>
      <c r="M11" s="9"/>
    </row>
    <row r="12" spans="1:9">
      <c r="A12" s="1"/>
      <c r="B12" s="1" t="s">
        <v>21</v>
      </c>
      <c r="C12" s="1">
        <v>0.0924</v>
      </c>
      <c r="D12" s="1" t="s">
        <v>20</v>
      </c>
      <c r="E12" s="1"/>
      <c r="F12" s="1"/>
      <c r="G12" s="1"/>
      <c r="H12" s="1"/>
      <c r="I12" s="1"/>
    </row>
    <row r="13" spans="1:9">
      <c r="A13" s="1"/>
      <c r="B13" s="1" t="s">
        <v>22</v>
      </c>
      <c r="C13" s="1">
        <v>0.0101</v>
      </c>
      <c r="D13" s="1" t="s">
        <v>20</v>
      </c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 t="s">
        <v>23</v>
      </c>
      <c r="B15" s="1" t="s">
        <v>24</v>
      </c>
      <c r="C15" s="1">
        <v>0.87</v>
      </c>
      <c r="D15" s="1" t="s">
        <v>25</v>
      </c>
      <c r="E15" s="1"/>
      <c r="F15" s="1"/>
      <c r="G15" s="1"/>
      <c r="H15" s="1"/>
      <c r="I15" s="1"/>
    </row>
    <row r="16" s="1" customFormat="1" spans="1:4">
      <c r="A16" s="1" t="s">
        <v>26</v>
      </c>
      <c r="B16" s="1" t="s">
        <v>27</v>
      </c>
      <c r="C16" s="1">
        <v>88.5</v>
      </c>
      <c r="D16" s="1" t="s">
        <v>28</v>
      </c>
    </row>
    <row r="17" spans="3:3">
      <c r="C17" s="1"/>
    </row>
    <row r="18" spans="1:5">
      <c r="A18" t="s">
        <v>29</v>
      </c>
      <c r="B18" t="s">
        <v>30</v>
      </c>
      <c r="C18">
        <f>C15/2/SQRT(3)/(60*C16/C2)*1000</f>
        <v>0.283782335703375</v>
      </c>
      <c r="D18">
        <v>3.149122049</v>
      </c>
      <c r="E18">
        <f>E19*1000*2*PI()*C2/60</f>
        <v>18.8495559215388</v>
      </c>
    </row>
    <row r="19" spans="1:5">
      <c r="A19" t="s">
        <v>31</v>
      </c>
      <c r="B19" t="s">
        <v>32</v>
      </c>
      <c r="D19">
        <f>D18*60/1000/C2/2/PI()</f>
        <v>0.00501198340498028</v>
      </c>
      <c r="E19" s="8">
        <v>0.03</v>
      </c>
    </row>
    <row r="20" spans="1:3">
      <c r="A20" t="s">
        <v>33</v>
      </c>
      <c r="B20" t="s">
        <v>32</v>
      </c>
      <c r="C20">
        <f>C15/2/SQRT(3)/2/PI()/C16</f>
        <v>0.000451653614893558</v>
      </c>
    </row>
  </sheetData>
  <mergeCells count="2">
    <mergeCell ref="A7:A9"/>
    <mergeCell ref="A11:A13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Think</cp:lastModifiedBy>
  <dcterms:created xsi:type="dcterms:W3CDTF">2019-10-16T05:59:00Z</dcterms:created>
  <dcterms:modified xsi:type="dcterms:W3CDTF">2022-06-16T02:55:22Z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