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DA (sem2)\"/>
    </mc:Choice>
  </mc:AlternateContent>
  <xr:revisionPtr revIDLastSave="0" documentId="13_ncr:1_{D90AA8F9-B80F-45AE-95A2-1C8C11601EF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alary_Data(2)" sheetId="1" r:id="rId1"/>
  </sheets>
  <calcPr calcId="191029"/>
</workbook>
</file>

<file path=xl/calcChain.xml><?xml version="1.0" encoding="utf-8"?>
<calcChain xmlns="http://schemas.openxmlformats.org/spreadsheetml/2006/main">
  <c r="F21" i="1" l="1"/>
  <c r="F16" i="1"/>
  <c r="N32" i="1"/>
  <c r="N3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2" i="1"/>
  <c r="F12" i="1"/>
  <c r="M36" i="1"/>
  <c r="M3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2" i="1"/>
  <c r="L36" i="1"/>
  <c r="L3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2" i="1"/>
  <c r="K3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2" i="1"/>
  <c r="J3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2" i="1"/>
  <c r="D3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33" i="1" s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2" i="1"/>
  <c r="C33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  <c r="B33" i="1"/>
  <c r="A33" i="1"/>
  <c r="A35" i="1" s="1"/>
  <c r="F4" i="1" l="1"/>
  <c r="C36" i="1"/>
  <c r="F2" i="1" s="1"/>
  <c r="F7" i="1" s="1"/>
  <c r="F8" i="1" s="1"/>
  <c r="H2" i="1" l="1"/>
  <c r="H7" i="1" s="1"/>
</calcChain>
</file>

<file path=xl/sharedStrings.xml><?xml version="1.0" encoding="utf-8"?>
<sst xmlns="http://schemas.openxmlformats.org/spreadsheetml/2006/main" count="28" uniqueCount="28">
  <si>
    <t xml:space="preserve"> years of exp.(X)</t>
  </si>
  <si>
    <t>Salary(Y)</t>
  </si>
  <si>
    <t>TOTAL(X)</t>
  </si>
  <si>
    <t>X^2</t>
  </si>
  <si>
    <t>TOTAL(Y)</t>
  </si>
  <si>
    <t>total(X^2)</t>
  </si>
  <si>
    <t>sigma X^2</t>
  </si>
  <si>
    <t>Xi.Yi</t>
  </si>
  <si>
    <t>Total(XiYi)</t>
  </si>
  <si>
    <t>M</t>
  </si>
  <si>
    <t>sigmaXi sigmaYi</t>
  </si>
  <si>
    <t>M(Numerator)</t>
  </si>
  <si>
    <t>M(denominator)</t>
  </si>
  <si>
    <t>C</t>
  </si>
  <si>
    <t>C(Numerator)</t>
  </si>
  <si>
    <t>C(Denominator)</t>
  </si>
  <si>
    <t>predicted salary Y'</t>
  </si>
  <si>
    <t>TOTAL=</t>
  </si>
  <si>
    <t>actual-predicted</t>
  </si>
  <si>
    <t>(A-P)^2</t>
  </si>
  <si>
    <t>MSE</t>
  </si>
  <si>
    <t>MAE</t>
  </si>
  <si>
    <t>Ai-Pi/Ai</t>
  </si>
  <si>
    <t>MAPE</t>
  </si>
  <si>
    <t>average of actual value</t>
  </si>
  <si>
    <t>(Ai-Pi[average])^2</t>
  </si>
  <si>
    <t>MSE MEAN</t>
  </si>
  <si>
    <t xml:space="preserve">R^2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</si>
</sst>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Gill Sans MT"/>
      <family val="2"/>
    </font>
    <font>
      <b/>
      <sz val="12"/>
      <color theme="1"/>
      <name val="Gill Sans MT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16" fillId="33" borderId="0" xfId="0" applyFont="1" applyFill="1"/>
    <xf numFmtId="0" fontId="0" fillId="33" borderId="0" xfId="0" applyFill="1"/>
    <xf numFmtId="0" fontId="19" fillId="34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'Salary_Data(2)'!$B$1</c:f>
              <c:strCache>
                <c:ptCount val="1"/>
                <c:pt idx="0">
                  <c:v>Salary(Y)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'Salary_Data(2)'!$A$2:$A$31</c:f>
              <c:numCache>
                <c:formatCode>General</c:formatCode>
                <c:ptCount val="30"/>
                <c:pt idx="0">
                  <c:v>1.1000000000000001</c:v>
                </c:pt>
                <c:pt idx="1">
                  <c:v>1.3</c:v>
                </c:pt>
                <c:pt idx="2">
                  <c:v>1.5</c:v>
                </c:pt>
                <c:pt idx="3">
                  <c:v>2</c:v>
                </c:pt>
                <c:pt idx="4">
                  <c:v>2.2000000000000002</c:v>
                </c:pt>
                <c:pt idx="5">
                  <c:v>2.9</c:v>
                </c:pt>
                <c:pt idx="6">
                  <c:v>3</c:v>
                </c:pt>
                <c:pt idx="7">
                  <c:v>3.2</c:v>
                </c:pt>
                <c:pt idx="8">
                  <c:v>3.2</c:v>
                </c:pt>
                <c:pt idx="9">
                  <c:v>3.7</c:v>
                </c:pt>
                <c:pt idx="10">
                  <c:v>3.9</c:v>
                </c:pt>
                <c:pt idx="11">
                  <c:v>4</c:v>
                </c:pt>
                <c:pt idx="12">
                  <c:v>4</c:v>
                </c:pt>
                <c:pt idx="13">
                  <c:v>4.0999999999999996</c:v>
                </c:pt>
                <c:pt idx="14">
                  <c:v>4.5</c:v>
                </c:pt>
                <c:pt idx="15">
                  <c:v>4.9000000000000004</c:v>
                </c:pt>
                <c:pt idx="16">
                  <c:v>5.0999999999999996</c:v>
                </c:pt>
                <c:pt idx="17">
                  <c:v>5.3</c:v>
                </c:pt>
                <c:pt idx="18">
                  <c:v>5.9</c:v>
                </c:pt>
                <c:pt idx="19">
                  <c:v>6</c:v>
                </c:pt>
                <c:pt idx="20">
                  <c:v>6.8</c:v>
                </c:pt>
                <c:pt idx="21">
                  <c:v>7.1</c:v>
                </c:pt>
                <c:pt idx="22">
                  <c:v>7.9</c:v>
                </c:pt>
                <c:pt idx="23">
                  <c:v>8.1999999999999993</c:v>
                </c:pt>
                <c:pt idx="24">
                  <c:v>8.6999999999999993</c:v>
                </c:pt>
                <c:pt idx="25">
                  <c:v>9</c:v>
                </c:pt>
                <c:pt idx="26">
                  <c:v>9.5</c:v>
                </c:pt>
                <c:pt idx="27">
                  <c:v>9.6</c:v>
                </c:pt>
                <c:pt idx="28">
                  <c:v>10.3</c:v>
                </c:pt>
                <c:pt idx="29">
                  <c:v>10.5</c:v>
                </c:pt>
              </c:numCache>
            </c:numRef>
          </c:xVal>
          <c:yVal>
            <c:numRef>
              <c:f>'Salary_Data(2)'!$B$2:$B$31</c:f>
              <c:numCache>
                <c:formatCode>General</c:formatCode>
                <c:ptCount val="30"/>
                <c:pt idx="0">
                  <c:v>39343</c:v>
                </c:pt>
                <c:pt idx="1">
                  <c:v>46205</c:v>
                </c:pt>
                <c:pt idx="2">
                  <c:v>37731</c:v>
                </c:pt>
                <c:pt idx="3">
                  <c:v>43525</c:v>
                </c:pt>
                <c:pt idx="4">
                  <c:v>39891</c:v>
                </c:pt>
                <c:pt idx="5">
                  <c:v>56642</c:v>
                </c:pt>
                <c:pt idx="6">
                  <c:v>60150</c:v>
                </c:pt>
                <c:pt idx="7">
                  <c:v>54445</c:v>
                </c:pt>
                <c:pt idx="8">
                  <c:v>64445</c:v>
                </c:pt>
                <c:pt idx="9">
                  <c:v>57189</c:v>
                </c:pt>
                <c:pt idx="10">
                  <c:v>63218</c:v>
                </c:pt>
                <c:pt idx="11">
                  <c:v>55794</c:v>
                </c:pt>
                <c:pt idx="12">
                  <c:v>56957</c:v>
                </c:pt>
                <c:pt idx="13">
                  <c:v>57081</c:v>
                </c:pt>
                <c:pt idx="14">
                  <c:v>61111</c:v>
                </c:pt>
                <c:pt idx="15">
                  <c:v>67938</c:v>
                </c:pt>
                <c:pt idx="16">
                  <c:v>66029</c:v>
                </c:pt>
                <c:pt idx="17">
                  <c:v>83088</c:v>
                </c:pt>
                <c:pt idx="18">
                  <c:v>81363</c:v>
                </c:pt>
                <c:pt idx="19">
                  <c:v>93940</c:v>
                </c:pt>
                <c:pt idx="20">
                  <c:v>91738</c:v>
                </c:pt>
                <c:pt idx="21">
                  <c:v>98273</c:v>
                </c:pt>
                <c:pt idx="22">
                  <c:v>101302</c:v>
                </c:pt>
                <c:pt idx="23">
                  <c:v>113812</c:v>
                </c:pt>
                <c:pt idx="24">
                  <c:v>109431</c:v>
                </c:pt>
                <c:pt idx="25">
                  <c:v>105582</c:v>
                </c:pt>
                <c:pt idx="26">
                  <c:v>116969</c:v>
                </c:pt>
                <c:pt idx="27">
                  <c:v>112635</c:v>
                </c:pt>
                <c:pt idx="28">
                  <c:v>122391</c:v>
                </c:pt>
                <c:pt idx="29">
                  <c:v>121872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F9-49DE-ACB0-5B5D6C9DE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528143"/>
        <c:axId val="963527183"/>
      </c:scatterChart>
      <c:valAx>
        <c:axId val="963528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527183"/>
        <c:crosses val="autoZero"/>
        <c:crossBetween val="midCat"/>
      </c:valAx>
      <c:valAx>
        <c:axId val="96352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528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1074023</xdr:colOff>
      <xdr:row>5</xdr:row>
      <xdr:rowOff>14934</xdr:rowOff>
    </xdr:from>
    <xdr:to>
      <xdr:col>22</xdr:col>
      <xdr:colOff>261222</xdr:colOff>
      <xdr:row>19</xdr:row>
      <xdr:rowOff>177313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55F848-BE4F-AAD7-C883-8D265F52BF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zoomScale="63" zoomScaleNormal="82" workbookViewId="0">
      <selection activeCell="H18" sqref="H18"/>
    </sheetView>
  </sheetViews>
  <sheetFormatPr defaultRowHeight="14.5" x14ac:dyDescent="0.35"/>
  <cols>
    <col min="3" max="3" width="9.81640625" bestFit="1" customWidth="1"/>
    <col min="4" max="4" width="10.81640625" bestFit="1" customWidth="1"/>
    <col min="6" max="6" width="20.08984375" bestFit="1" customWidth="1"/>
    <col min="11" max="11" width="14.54296875" bestFit="1" customWidth="1"/>
    <col min="12" max="12" width="11.54296875" customWidth="1"/>
    <col min="14" max="14" width="11.81640625" bestFit="1" customWidth="1"/>
    <col min="15" max="15" width="15.90625" customWidth="1"/>
  </cols>
  <sheetData>
    <row r="1" spans="1:14" x14ac:dyDescent="0.35">
      <c r="A1" t="s">
        <v>0</v>
      </c>
      <c r="B1" t="s">
        <v>1</v>
      </c>
      <c r="C1" t="s">
        <v>3</v>
      </c>
      <c r="D1" t="s">
        <v>7</v>
      </c>
      <c r="F1" t="s">
        <v>11</v>
      </c>
      <c r="H1" t="s">
        <v>14</v>
      </c>
      <c r="J1" t="s">
        <v>16</v>
      </c>
      <c r="K1" t="s">
        <v>18</v>
      </c>
      <c r="L1" t="s">
        <v>19</v>
      </c>
      <c r="M1" t="s">
        <v>22</v>
      </c>
      <c r="N1" t="s">
        <v>25</v>
      </c>
    </row>
    <row r="2" spans="1:14" x14ac:dyDescent="0.35">
      <c r="A2">
        <v>1.1000000000000001</v>
      </c>
      <c r="B2">
        <v>39343</v>
      </c>
      <c r="C2">
        <f>A2^2</f>
        <v>1.2100000000000002</v>
      </c>
      <c r="D2">
        <f>A2*B2</f>
        <v>43277.3</v>
      </c>
      <c r="F2">
        <f>30*D33-C36</f>
        <v>66212484</v>
      </c>
      <c r="H2">
        <f>B33-F8*A33</f>
        <v>773760</v>
      </c>
      <c r="J2">
        <f>F$8*A2+H$7</f>
        <v>36187</v>
      </c>
      <c r="K2">
        <f>ABS(B2-J2)</f>
        <v>3156</v>
      </c>
      <c r="L2">
        <f>K2^2</f>
        <v>9960336</v>
      </c>
      <c r="M2">
        <f>K2/B2</f>
        <v>8.0217573647154511E-2</v>
      </c>
      <c r="N2">
        <f>(B2-F$12)^2</f>
        <v>1343955600</v>
      </c>
    </row>
    <row r="3" spans="1:14" x14ac:dyDescent="0.35">
      <c r="A3">
        <v>1.3</v>
      </c>
      <c r="B3">
        <v>46205</v>
      </c>
      <c r="C3">
        <f t="shared" ref="C3:C31" si="0">A3^2</f>
        <v>1.6900000000000002</v>
      </c>
      <c r="D3">
        <f t="shared" ref="D3:D30" si="1">A3*B3</f>
        <v>60066.5</v>
      </c>
      <c r="F3" t="s">
        <v>12</v>
      </c>
      <c r="H3" t="s">
        <v>15</v>
      </c>
      <c r="J3">
        <f t="shared" ref="J3:J31" si="2">F$8*A3+H$7</f>
        <v>38077</v>
      </c>
      <c r="K3">
        <f t="shared" ref="K3:K31" si="3">ABS(B3-J3)</f>
        <v>8128</v>
      </c>
      <c r="L3">
        <f t="shared" ref="L3:L31" si="4">K3^2</f>
        <v>66064384</v>
      </c>
      <c r="M3">
        <f t="shared" ref="M3:M31" si="5">K3/B3</f>
        <v>0.17591169786819608</v>
      </c>
      <c r="N3">
        <f t="shared" ref="N3:N30" si="6">(B3-F$12)^2</f>
        <v>887920804</v>
      </c>
    </row>
    <row r="4" spans="1:14" x14ac:dyDescent="0.35">
      <c r="A4">
        <v>1.5</v>
      </c>
      <c r="B4">
        <v>37731</v>
      </c>
      <c r="C4">
        <f t="shared" si="0"/>
        <v>2.25</v>
      </c>
      <c r="D4">
        <f t="shared" si="1"/>
        <v>56596.5</v>
      </c>
      <c r="F4">
        <f>30*C33-A35</f>
        <v>7006.6399999999994</v>
      </c>
      <c r="H4">
        <v>30</v>
      </c>
      <c r="J4">
        <f t="shared" si="2"/>
        <v>39967</v>
      </c>
      <c r="K4">
        <f t="shared" si="3"/>
        <v>2236</v>
      </c>
      <c r="L4">
        <f t="shared" si="4"/>
        <v>4999696</v>
      </c>
      <c r="M4">
        <f t="shared" si="5"/>
        <v>5.9261615117542604E-2</v>
      </c>
      <c r="N4">
        <f t="shared" si="6"/>
        <v>1464745984</v>
      </c>
    </row>
    <row r="5" spans="1:14" x14ac:dyDescent="0.35">
      <c r="A5">
        <v>2</v>
      </c>
      <c r="B5">
        <v>43525</v>
      </c>
      <c r="C5">
        <f t="shared" si="0"/>
        <v>4</v>
      </c>
      <c r="D5">
        <f t="shared" si="1"/>
        <v>87050</v>
      </c>
      <c r="J5">
        <f t="shared" si="2"/>
        <v>44692</v>
      </c>
      <c r="K5">
        <f t="shared" si="3"/>
        <v>1167</v>
      </c>
      <c r="L5">
        <f t="shared" si="4"/>
        <v>1361889</v>
      </c>
      <c r="M5">
        <f t="shared" si="5"/>
        <v>2.681217690982194E-2</v>
      </c>
      <c r="N5">
        <f t="shared" si="6"/>
        <v>1054820484</v>
      </c>
    </row>
    <row r="6" spans="1:14" x14ac:dyDescent="0.35">
      <c r="A6">
        <v>2.2000000000000002</v>
      </c>
      <c r="B6">
        <v>39891</v>
      </c>
      <c r="C6">
        <f t="shared" si="0"/>
        <v>4.8400000000000007</v>
      </c>
      <c r="D6">
        <f t="shared" si="1"/>
        <v>87760.200000000012</v>
      </c>
      <c r="F6" s="7" t="s">
        <v>9</v>
      </c>
      <c r="G6" s="7"/>
      <c r="H6" s="7" t="s">
        <v>13</v>
      </c>
      <c r="J6">
        <f t="shared" si="2"/>
        <v>46582</v>
      </c>
      <c r="K6">
        <f t="shared" si="3"/>
        <v>6691</v>
      </c>
      <c r="L6">
        <f t="shared" si="4"/>
        <v>44769481</v>
      </c>
      <c r="M6">
        <f t="shared" si="5"/>
        <v>0.16773206989045147</v>
      </c>
      <c r="N6">
        <f t="shared" si="6"/>
        <v>1304076544</v>
      </c>
    </row>
    <row r="7" spans="1:14" x14ac:dyDescent="0.35">
      <c r="A7">
        <v>2.9</v>
      </c>
      <c r="B7">
        <v>56642</v>
      </c>
      <c r="C7">
        <f t="shared" si="0"/>
        <v>8.41</v>
      </c>
      <c r="D7">
        <f t="shared" si="1"/>
        <v>164261.79999999999</v>
      </c>
      <c r="F7" s="7">
        <f>F2/F4</f>
        <v>9449.9623214550775</v>
      </c>
      <c r="G7" s="7"/>
      <c r="H7" s="7">
        <f>H2/H4</f>
        <v>25792</v>
      </c>
      <c r="J7">
        <f t="shared" si="2"/>
        <v>53197</v>
      </c>
      <c r="K7">
        <f t="shared" si="3"/>
        <v>3445</v>
      </c>
      <c r="L7">
        <f t="shared" si="4"/>
        <v>11868025</v>
      </c>
      <c r="M7">
        <f t="shared" si="5"/>
        <v>6.0820592493202923E-2</v>
      </c>
      <c r="N7">
        <f t="shared" si="6"/>
        <v>374848321</v>
      </c>
    </row>
    <row r="8" spans="1:14" x14ac:dyDescent="0.35">
      <c r="A8">
        <v>3</v>
      </c>
      <c r="B8">
        <v>60150</v>
      </c>
      <c r="C8">
        <f t="shared" si="0"/>
        <v>9</v>
      </c>
      <c r="D8">
        <f t="shared" si="1"/>
        <v>180450</v>
      </c>
      <c r="F8" s="7">
        <f>ROUND( F7,1)</f>
        <v>9450</v>
      </c>
      <c r="G8" s="7"/>
      <c r="H8" s="7"/>
      <c r="J8">
        <f t="shared" si="2"/>
        <v>54142</v>
      </c>
      <c r="K8">
        <f t="shared" si="3"/>
        <v>6008</v>
      </c>
      <c r="L8">
        <f t="shared" si="4"/>
        <v>36096064</v>
      </c>
      <c r="M8">
        <f t="shared" si="5"/>
        <v>9.9883624272651711E-2</v>
      </c>
      <c r="N8">
        <f t="shared" si="6"/>
        <v>251317609</v>
      </c>
    </row>
    <row r="9" spans="1:14" x14ac:dyDescent="0.35">
      <c r="A9">
        <v>3.2</v>
      </c>
      <c r="B9">
        <v>54445</v>
      </c>
      <c r="C9">
        <f t="shared" si="0"/>
        <v>10.240000000000002</v>
      </c>
      <c r="D9">
        <f t="shared" si="1"/>
        <v>174224</v>
      </c>
      <c r="J9">
        <f t="shared" si="2"/>
        <v>56032</v>
      </c>
      <c r="K9">
        <f t="shared" si="3"/>
        <v>1587</v>
      </c>
      <c r="L9">
        <f t="shared" si="4"/>
        <v>2518569</v>
      </c>
      <c r="M9">
        <f t="shared" si="5"/>
        <v>2.9148682156304527E-2</v>
      </c>
      <c r="N9">
        <f t="shared" si="6"/>
        <v>464747364</v>
      </c>
    </row>
    <row r="10" spans="1:14" x14ac:dyDescent="0.35">
      <c r="A10">
        <v>3.2</v>
      </c>
      <c r="B10">
        <v>64445</v>
      </c>
      <c r="C10">
        <f t="shared" si="0"/>
        <v>10.240000000000002</v>
      </c>
      <c r="D10">
        <f t="shared" si="1"/>
        <v>206224</v>
      </c>
      <c r="J10">
        <f t="shared" si="2"/>
        <v>56032</v>
      </c>
      <c r="K10">
        <f t="shared" si="3"/>
        <v>8413</v>
      </c>
      <c r="L10">
        <f t="shared" si="4"/>
        <v>70778569</v>
      </c>
      <c r="M10">
        <f t="shared" si="5"/>
        <v>0.13054542633253161</v>
      </c>
      <c r="N10">
        <f t="shared" si="6"/>
        <v>133587364</v>
      </c>
    </row>
    <row r="11" spans="1:14" x14ac:dyDescent="0.35">
      <c r="A11">
        <v>3.7</v>
      </c>
      <c r="B11">
        <v>57189</v>
      </c>
      <c r="C11">
        <f t="shared" si="0"/>
        <v>13.690000000000001</v>
      </c>
      <c r="D11">
        <f t="shared" si="1"/>
        <v>211599.30000000002</v>
      </c>
      <c r="F11" t="s">
        <v>24</v>
      </c>
      <c r="J11">
        <f t="shared" si="2"/>
        <v>60757</v>
      </c>
      <c r="K11">
        <f t="shared" si="3"/>
        <v>3568</v>
      </c>
      <c r="L11">
        <f t="shared" si="4"/>
        <v>12730624</v>
      </c>
      <c r="M11">
        <f t="shared" si="5"/>
        <v>6.2389620381541902E-2</v>
      </c>
      <c r="N11">
        <f t="shared" si="6"/>
        <v>353966596</v>
      </c>
    </row>
    <row r="12" spans="1:14" x14ac:dyDescent="0.35">
      <c r="A12">
        <v>3.9</v>
      </c>
      <c r="B12">
        <v>63218</v>
      </c>
      <c r="C12">
        <f t="shared" si="0"/>
        <v>15.209999999999999</v>
      </c>
      <c r="D12">
        <f t="shared" si="1"/>
        <v>246550.19999999998</v>
      </c>
      <c r="F12">
        <f>B33/30</f>
        <v>76003</v>
      </c>
      <c r="J12">
        <f t="shared" si="2"/>
        <v>62647</v>
      </c>
      <c r="K12">
        <f t="shared" si="3"/>
        <v>571</v>
      </c>
      <c r="L12">
        <f t="shared" si="4"/>
        <v>326041</v>
      </c>
      <c r="M12">
        <f t="shared" si="5"/>
        <v>9.0322376538327694E-3</v>
      </c>
      <c r="N12">
        <f t="shared" si="6"/>
        <v>163456225</v>
      </c>
    </row>
    <row r="13" spans="1:14" x14ac:dyDescent="0.35">
      <c r="A13">
        <v>4</v>
      </c>
      <c r="B13">
        <v>55794</v>
      </c>
      <c r="C13">
        <f t="shared" si="0"/>
        <v>16</v>
      </c>
      <c r="D13">
        <f t="shared" si="1"/>
        <v>223176</v>
      </c>
      <c r="J13">
        <f t="shared" si="2"/>
        <v>63592</v>
      </c>
      <c r="K13">
        <f t="shared" si="3"/>
        <v>7798</v>
      </c>
      <c r="L13">
        <f t="shared" si="4"/>
        <v>60808804</v>
      </c>
      <c r="M13">
        <f t="shared" si="5"/>
        <v>0.13976413234397964</v>
      </c>
      <c r="N13">
        <f t="shared" si="6"/>
        <v>408403681</v>
      </c>
    </row>
    <row r="14" spans="1:14" x14ac:dyDescent="0.35">
      <c r="A14">
        <v>4</v>
      </c>
      <c r="B14">
        <v>56957</v>
      </c>
      <c r="C14">
        <f t="shared" si="0"/>
        <v>16</v>
      </c>
      <c r="D14">
        <f t="shared" si="1"/>
        <v>227828</v>
      </c>
      <c r="J14">
        <f t="shared" si="2"/>
        <v>63592</v>
      </c>
      <c r="K14">
        <f t="shared" si="3"/>
        <v>6635</v>
      </c>
      <c r="L14">
        <f t="shared" si="4"/>
        <v>44023225</v>
      </c>
      <c r="M14">
        <f t="shared" si="5"/>
        <v>0.11649138824025142</v>
      </c>
      <c r="N14">
        <f t="shared" si="6"/>
        <v>362750116</v>
      </c>
    </row>
    <row r="15" spans="1:14" ht="16.5" x14ac:dyDescent="0.5">
      <c r="A15">
        <v>4.0999999999999996</v>
      </c>
      <c r="B15">
        <v>57081</v>
      </c>
      <c r="C15">
        <f t="shared" si="0"/>
        <v>16.809999999999999</v>
      </c>
      <c r="D15">
        <f t="shared" si="1"/>
        <v>234032.09999999998</v>
      </c>
      <c r="F15" s="2" t="s">
        <v>26</v>
      </c>
      <c r="J15">
        <f t="shared" si="2"/>
        <v>64537</v>
      </c>
      <c r="K15">
        <f t="shared" si="3"/>
        <v>7456</v>
      </c>
      <c r="L15">
        <f t="shared" si="4"/>
        <v>55591936</v>
      </c>
      <c r="M15">
        <f t="shared" si="5"/>
        <v>0.13062139766297018</v>
      </c>
      <c r="N15">
        <f t="shared" si="6"/>
        <v>358042084</v>
      </c>
    </row>
    <row r="16" spans="1:14" ht="16.5" x14ac:dyDescent="0.5">
      <c r="A16">
        <v>4.5</v>
      </c>
      <c r="B16">
        <v>61111</v>
      </c>
      <c r="C16">
        <f t="shared" si="0"/>
        <v>20.25</v>
      </c>
      <c r="D16">
        <f t="shared" si="1"/>
        <v>274999.5</v>
      </c>
      <c r="F16" s="2">
        <f>N32/30</f>
        <v>726499261.73333335</v>
      </c>
      <c r="J16">
        <f t="shared" si="2"/>
        <v>68317</v>
      </c>
      <c r="K16">
        <f t="shared" si="3"/>
        <v>7206</v>
      </c>
      <c r="L16">
        <f t="shared" si="4"/>
        <v>51926436</v>
      </c>
      <c r="M16">
        <f t="shared" si="5"/>
        <v>0.11791657803014187</v>
      </c>
      <c r="N16">
        <f t="shared" si="6"/>
        <v>221771664</v>
      </c>
    </row>
    <row r="17" spans="1:14" x14ac:dyDescent="0.35">
      <c r="A17">
        <v>4.9000000000000004</v>
      </c>
      <c r="B17">
        <v>67938</v>
      </c>
      <c r="C17">
        <f>A17^2</f>
        <v>24.010000000000005</v>
      </c>
      <c r="D17">
        <f t="shared" si="1"/>
        <v>332896.2</v>
      </c>
      <c r="J17">
        <f t="shared" si="2"/>
        <v>72097</v>
      </c>
      <c r="K17">
        <f t="shared" si="3"/>
        <v>4159</v>
      </c>
      <c r="L17">
        <f t="shared" si="4"/>
        <v>17297281</v>
      </c>
      <c r="M17">
        <f t="shared" si="5"/>
        <v>6.1217580735376372E-2</v>
      </c>
      <c r="N17">
        <f t="shared" si="6"/>
        <v>65044225</v>
      </c>
    </row>
    <row r="18" spans="1:14" x14ac:dyDescent="0.35">
      <c r="A18">
        <v>5.0999999999999996</v>
      </c>
      <c r="B18">
        <v>66029</v>
      </c>
      <c r="C18">
        <f t="shared" si="0"/>
        <v>26.009999999999998</v>
      </c>
      <c r="D18">
        <f t="shared" si="1"/>
        <v>336747.89999999997</v>
      </c>
      <c r="J18">
        <f t="shared" si="2"/>
        <v>73987</v>
      </c>
      <c r="K18">
        <f t="shared" si="3"/>
        <v>7958</v>
      </c>
      <c r="L18">
        <f t="shared" si="4"/>
        <v>63329764</v>
      </c>
      <c r="M18">
        <f t="shared" si="5"/>
        <v>0.12052280058762059</v>
      </c>
      <c r="N18">
        <f t="shared" si="6"/>
        <v>99480676</v>
      </c>
    </row>
    <row r="19" spans="1:14" x14ac:dyDescent="0.35">
      <c r="A19">
        <v>5.3</v>
      </c>
      <c r="B19">
        <v>83088</v>
      </c>
      <c r="C19">
        <f t="shared" si="0"/>
        <v>28.09</v>
      </c>
      <c r="D19">
        <f t="shared" si="1"/>
        <v>440366.39999999997</v>
      </c>
      <c r="J19">
        <f t="shared" si="2"/>
        <v>75877</v>
      </c>
      <c r="K19">
        <f t="shared" si="3"/>
        <v>7211</v>
      </c>
      <c r="L19">
        <f t="shared" si="4"/>
        <v>51998521</v>
      </c>
      <c r="M19">
        <f t="shared" si="5"/>
        <v>8.6787502407086464E-2</v>
      </c>
      <c r="N19">
        <f t="shared" si="6"/>
        <v>50197225</v>
      </c>
    </row>
    <row r="20" spans="1:14" ht="18.5" x14ac:dyDescent="0.55000000000000004">
      <c r="A20">
        <v>5.9</v>
      </c>
      <c r="B20">
        <v>81363</v>
      </c>
      <c r="C20">
        <f t="shared" si="0"/>
        <v>34.81</v>
      </c>
      <c r="D20">
        <f t="shared" si="1"/>
        <v>480041.7</v>
      </c>
      <c r="F20" s="3" t="s">
        <v>27</v>
      </c>
      <c r="J20">
        <f t="shared" si="2"/>
        <v>81547</v>
      </c>
      <c r="K20">
        <f t="shared" si="3"/>
        <v>184</v>
      </c>
      <c r="L20">
        <f t="shared" si="4"/>
        <v>33856</v>
      </c>
      <c r="M20">
        <f t="shared" si="5"/>
        <v>2.2614702014429164E-3</v>
      </c>
      <c r="N20">
        <f t="shared" si="6"/>
        <v>28729600</v>
      </c>
    </row>
    <row r="21" spans="1:14" ht="18.5" x14ac:dyDescent="0.55000000000000004">
      <c r="A21">
        <v>6</v>
      </c>
      <c r="B21">
        <v>93940</v>
      </c>
      <c r="C21">
        <f t="shared" si="0"/>
        <v>36</v>
      </c>
      <c r="D21">
        <f t="shared" si="1"/>
        <v>563640</v>
      </c>
      <c r="F21" s="3">
        <f>(F16-L36)/F16</f>
        <v>0.95695666412829528</v>
      </c>
      <c r="J21">
        <f t="shared" si="2"/>
        <v>82492</v>
      </c>
      <c r="K21">
        <f t="shared" si="3"/>
        <v>11448</v>
      </c>
      <c r="L21">
        <f t="shared" si="4"/>
        <v>131056704</v>
      </c>
      <c r="M21">
        <f t="shared" si="5"/>
        <v>0.12186502022567597</v>
      </c>
      <c r="N21">
        <f t="shared" si="6"/>
        <v>321735969</v>
      </c>
    </row>
    <row r="22" spans="1:14" x14ac:dyDescent="0.35">
      <c r="A22">
        <v>6.8</v>
      </c>
      <c r="B22">
        <v>91738</v>
      </c>
      <c r="C22">
        <f t="shared" si="0"/>
        <v>46.239999999999995</v>
      </c>
      <c r="D22">
        <f t="shared" si="1"/>
        <v>623818.4</v>
      </c>
      <c r="J22">
        <f t="shared" si="2"/>
        <v>90052</v>
      </c>
      <c r="K22">
        <f t="shared" si="3"/>
        <v>1686</v>
      </c>
      <c r="L22">
        <f t="shared" si="4"/>
        <v>2842596</v>
      </c>
      <c r="M22">
        <f t="shared" si="5"/>
        <v>1.8378425516143802E-2</v>
      </c>
      <c r="N22">
        <f t="shared" si="6"/>
        <v>247590225</v>
      </c>
    </row>
    <row r="23" spans="1:14" x14ac:dyDescent="0.35">
      <c r="A23">
        <v>7.1</v>
      </c>
      <c r="B23">
        <v>98273</v>
      </c>
      <c r="C23">
        <f t="shared" si="0"/>
        <v>50.41</v>
      </c>
      <c r="D23">
        <f t="shared" si="1"/>
        <v>697738.29999999993</v>
      </c>
      <c r="J23">
        <f t="shared" si="2"/>
        <v>92887</v>
      </c>
      <c r="K23">
        <f t="shared" si="3"/>
        <v>5386</v>
      </c>
      <c r="L23">
        <f t="shared" si="4"/>
        <v>29008996</v>
      </c>
      <c r="M23">
        <f t="shared" si="5"/>
        <v>5.4806508400069197E-2</v>
      </c>
      <c r="N23">
        <f t="shared" si="6"/>
        <v>495952900</v>
      </c>
    </row>
    <row r="24" spans="1:14" x14ac:dyDescent="0.35">
      <c r="A24">
        <v>7.9</v>
      </c>
      <c r="B24">
        <v>101302</v>
      </c>
      <c r="C24">
        <f t="shared" si="0"/>
        <v>62.410000000000004</v>
      </c>
      <c r="D24">
        <f t="shared" si="1"/>
        <v>800285.8</v>
      </c>
      <c r="J24">
        <f t="shared" si="2"/>
        <v>100447</v>
      </c>
      <c r="K24">
        <f t="shared" si="3"/>
        <v>855</v>
      </c>
      <c r="L24">
        <f t="shared" si="4"/>
        <v>731025</v>
      </c>
      <c r="M24">
        <f t="shared" si="5"/>
        <v>8.4401097707843872E-3</v>
      </c>
      <c r="N24">
        <f t="shared" si="6"/>
        <v>640039401</v>
      </c>
    </row>
    <row r="25" spans="1:14" x14ac:dyDescent="0.35">
      <c r="A25">
        <v>8.1999999999999993</v>
      </c>
      <c r="B25">
        <v>113812</v>
      </c>
      <c r="C25">
        <f t="shared" si="0"/>
        <v>67.239999999999995</v>
      </c>
      <c r="D25">
        <f t="shared" si="1"/>
        <v>933258.39999999991</v>
      </c>
      <c r="J25">
        <f t="shared" si="2"/>
        <v>103282</v>
      </c>
      <c r="K25">
        <f t="shared" si="3"/>
        <v>10530</v>
      </c>
      <c r="L25">
        <f t="shared" si="4"/>
        <v>110880900</v>
      </c>
      <c r="M25">
        <f t="shared" si="5"/>
        <v>9.2520999543106178E-2</v>
      </c>
      <c r="N25">
        <f t="shared" si="6"/>
        <v>1429520481</v>
      </c>
    </row>
    <row r="26" spans="1:14" x14ac:dyDescent="0.35">
      <c r="A26">
        <v>8.6999999999999993</v>
      </c>
      <c r="B26">
        <v>109431</v>
      </c>
      <c r="C26">
        <f t="shared" si="0"/>
        <v>75.689999999999984</v>
      </c>
      <c r="D26">
        <f t="shared" si="1"/>
        <v>952049.7</v>
      </c>
      <c r="J26">
        <f t="shared" si="2"/>
        <v>108007</v>
      </c>
      <c r="K26">
        <f t="shared" si="3"/>
        <v>1424</v>
      </c>
      <c r="L26">
        <f t="shared" si="4"/>
        <v>2027776</v>
      </c>
      <c r="M26">
        <f t="shared" si="5"/>
        <v>1.301276603521854E-2</v>
      </c>
      <c r="N26">
        <f t="shared" si="6"/>
        <v>1117431184</v>
      </c>
    </row>
    <row r="27" spans="1:14" x14ac:dyDescent="0.35">
      <c r="A27">
        <v>9</v>
      </c>
      <c r="B27">
        <v>105582</v>
      </c>
      <c r="C27">
        <f t="shared" si="0"/>
        <v>81</v>
      </c>
      <c r="D27">
        <f t="shared" si="1"/>
        <v>950238</v>
      </c>
      <c r="J27">
        <f t="shared" si="2"/>
        <v>110842</v>
      </c>
      <c r="K27">
        <f t="shared" si="3"/>
        <v>5260</v>
      </c>
      <c r="L27">
        <f t="shared" si="4"/>
        <v>27667600</v>
      </c>
      <c r="M27">
        <f t="shared" si="5"/>
        <v>4.9819097952302473E-2</v>
      </c>
      <c r="N27">
        <f t="shared" si="6"/>
        <v>874917241</v>
      </c>
    </row>
    <row r="28" spans="1:14" x14ac:dyDescent="0.35">
      <c r="A28">
        <v>9.5</v>
      </c>
      <c r="B28">
        <v>116969</v>
      </c>
      <c r="C28">
        <f t="shared" si="0"/>
        <v>90.25</v>
      </c>
      <c r="D28">
        <f t="shared" si="1"/>
        <v>1111205.5</v>
      </c>
      <c r="J28">
        <f t="shared" si="2"/>
        <v>115567</v>
      </c>
      <c r="K28">
        <f t="shared" si="3"/>
        <v>1402</v>
      </c>
      <c r="L28">
        <f t="shared" si="4"/>
        <v>1965604</v>
      </c>
      <c r="M28">
        <f t="shared" si="5"/>
        <v>1.198608178235259E-2</v>
      </c>
      <c r="N28">
        <f t="shared" si="6"/>
        <v>1678213156</v>
      </c>
    </row>
    <row r="29" spans="1:14" x14ac:dyDescent="0.35">
      <c r="A29">
        <v>9.6</v>
      </c>
      <c r="B29">
        <v>112635</v>
      </c>
      <c r="C29">
        <f t="shared" si="0"/>
        <v>92.16</v>
      </c>
      <c r="D29">
        <f t="shared" si="1"/>
        <v>1081296</v>
      </c>
      <c r="J29">
        <f t="shared" si="2"/>
        <v>116512</v>
      </c>
      <c r="K29">
        <f t="shared" si="3"/>
        <v>3877</v>
      </c>
      <c r="L29">
        <f t="shared" si="4"/>
        <v>15031129</v>
      </c>
      <c r="M29">
        <f t="shared" si="5"/>
        <v>3.4420917121676213E-2</v>
      </c>
      <c r="N29">
        <f t="shared" si="6"/>
        <v>1341903424</v>
      </c>
    </row>
    <row r="30" spans="1:14" x14ac:dyDescent="0.35">
      <c r="A30">
        <v>10.3</v>
      </c>
      <c r="B30">
        <v>122391</v>
      </c>
      <c r="C30">
        <f t="shared" si="0"/>
        <v>106.09000000000002</v>
      </c>
      <c r="D30">
        <f t="shared" si="1"/>
        <v>1260627.3</v>
      </c>
      <c r="J30">
        <f t="shared" si="2"/>
        <v>123127</v>
      </c>
      <c r="K30">
        <f t="shared" si="3"/>
        <v>736</v>
      </c>
      <c r="L30">
        <f t="shared" si="4"/>
        <v>541696</v>
      </c>
      <c r="M30">
        <f t="shared" si="5"/>
        <v>6.013514065576717E-3</v>
      </c>
      <c r="N30">
        <f t="shared" si="6"/>
        <v>2151846544</v>
      </c>
    </row>
    <row r="31" spans="1:14" x14ac:dyDescent="0.35">
      <c r="A31">
        <v>10.5</v>
      </c>
      <c r="B31">
        <v>121872</v>
      </c>
      <c r="C31">
        <f t="shared" si="0"/>
        <v>110.25</v>
      </c>
      <c r="D31">
        <f>A31*B31</f>
        <v>1279656</v>
      </c>
      <c r="J31">
        <f t="shared" si="2"/>
        <v>125017</v>
      </c>
      <c r="K31">
        <f t="shared" si="3"/>
        <v>3145</v>
      </c>
      <c r="L31">
        <f t="shared" si="4"/>
        <v>9891025</v>
      </c>
      <c r="M31">
        <f t="shared" si="5"/>
        <v>2.5805763423920179E-2</v>
      </c>
      <c r="N31">
        <f>(B31-F$12)^2</f>
        <v>2103965161</v>
      </c>
    </row>
    <row r="32" spans="1:14" x14ac:dyDescent="0.35">
      <c r="A32" s="1" t="s">
        <v>2</v>
      </c>
      <c r="B32" s="1" t="s">
        <v>4</v>
      </c>
      <c r="C32" s="1" t="s">
        <v>5</v>
      </c>
      <c r="D32" s="1" t="s">
        <v>8</v>
      </c>
      <c r="I32" s="4" t="s">
        <v>17</v>
      </c>
      <c r="J32" s="5">
        <f>SUM(J2:J30)</f>
        <v>2155073</v>
      </c>
      <c r="K32" s="5">
        <f>SUM(K2:K31)</f>
        <v>139326</v>
      </c>
      <c r="L32" s="5">
        <f>SUM(L2:L31)</f>
        <v>938128552</v>
      </c>
      <c r="M32" s="5">
        <f>SUM(M2:M31)</f>
        <v>2.1144073707689284</v>
      </c>
      <c r="N32" s="5">
        <f>SUM(N2:N31)</f>
        <v>21794977852</v>
      </c>
    </row>
    <row r="33" spans="1:13" x14ac:dyDescent="0.35">
      <c r="A33">
        <f>SUM(A2:A31)</f>
        <v>159.4</v>
      </c>
      <c r="B33">
        <f>SUM(B2:B31)</f>
        <v>2280090</v>
      </c>
      <c r="C33">
        <f>SUM(C2:C31)</f>
        <v>1080.5</v>
      </c>
      <c r="D33">
        <f>SUM(D2:D31)</f>
        <v>14321961</v>
      </c>
    </row>
    <row r="34" spans="1:13" x14ac:dyDescent="0.35">
      <c r="A34" s="1" t="s">
        <v>6</v>
      </c>
    </row>
    <row r="35" spans="1:13" ht="18.5" x14ac:dyDescent="0.55000000000000004">
      <c r="A35">
        <f>A33^2</f>
        <v>25408.36</v>
      </c>
      <c r="C35" s="1" t="s">
        <v>10</v>
      </c>
      <c r="K35" s="6" t="s">
        <v>21</v>
      </c>
      <c r="L35" s="6" t="s">
        <v>20</v>
      </c>
      <c r="M35" s="6" t="s">
        <v>23</v>
      </c>
    </row>
    <row r="36" spans="1:13" ht="18.5" x14ac:dyDescent="0.55000000000000004">
      <c r="C36">
        <f>A33*B33</f>
        <v>363446346</v>
      </c>
      <c r="K36" s="6">
        <v>4644.2</v>
      </c>
      <c r="L36" s="6">
        <f>L32/30</f>
        <v>31270951.733333334</v>
      </c>
      <c r="M36" s="6">
        <f>M32*100/30</f>
        <v>7.0480245692297618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TRIPTI</dc:creator>
  <cp:lastModifiedBy>Tripti Jindal</cp:lastModifiedBy>
  <dcterms:created xsi:type="dcterms:W3CDTF">2024-03-10T11:42:30Z</dcterms:created>
  <dcterms:modified xsi:type="dcterms:W3CDTF">2024-03-16T20:16:45Z</dcterms:modified>
</cp:coreProperties>
</file>