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isk Google\Unicorn\MGR\Statistické metody v analýze dat\ZS 2022_2023\Cvičení\cv02 - Datová matice\"/>
    </mc:Choice>
  </mc:AlternateContent>
  <xr:revisionPtr revIDLastSave="66" documentId="13_ncr:1_{3A26AC8F-44F7-423C-B395-B28E6AC1501C}" xr6:coauthVersionLast="47" xr6:coauthVersionMax="47" xr10:uidLastSave="{0BD89FF2-8B06-4290-9B67-16ADD53C5633}"/>
  <bookViews>
    <workbookView xWindow="-120" yWindow="-120" windowWidth="29040" windowHeight="15720" firstSheet="1" activeTab="1" xr2:uid="{00000000-000D-0000-FFFF-FFFF00000000}"/>
  </bookViews>
  <sheets>
    <sheet name="Mesta" sheetId="4" r:id="rId1"/>
    <sheet name="Příklad 1-4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6" i="1" l="1"/>
  <c r="G66" i="1"/>
  <c r="F66" i="1"/>
  <c r="E66" i="1"/>
  <c r="D66" i="1"/>
  <c r="C66" i="1"/>
  <c r="B66" i="1"/>
  <c r="H67" i="1"/>
  <c r="G67" i="1"/>
  <c r="F67" i="1"/>
  <c r="E67" i="1"/>
  <c r="D67" i="1"/>
  <c r="C67" i="1"/>
  <c r="B67" i="1"/>
  <c r="H65" i="1"/>
  <c r="G65" i="1"/>
  <c r="F65" i="1"/>
  <c r="E65" i="1"/>
  <c r="D65" i="1"/>
  <c r="C65" i="1"/>
  <c r="B65" i="1"/>
  <c r="J4" i="1" l="1"/>
  <c r="R4" i="1" s="1"/>
  <c r="J5" i="1"/>
  <c r="R5" i="1" s="1"/>
  <c r="J6" i="1"/>
  <c r="R6" i="1" s="1"/>
  <c r="J7" i="1"/>
  <c r="R7" i="1" s="1"/>
  <c r="J8" i="1"/>
  <c r="R8" i="1" s="1"/>
  <c r="J9" i="1"/>
  <c r="R9" i="1" s="1"/>
  <c r="J10" i="1"/>
  <c r="R10" i="1" s="1"/>
  <c r="J11" i="1"/>
  <c r="R11" i="1" s="1"/>
  <c r="J12" i="1"/>
  <c r="R12" i="1" s="1"/>
  <c r="J13" i="1"/>
  <c r="R13" i="1" s="1"/>
  <c r="J14" i="1"/>
  <c r="R14" i="1" s="1"/>
  <c r="J15" i="1"/>
  <c r="R15" i="1" s="1"/>
  <c r="J16" i="1"/>
  <c r="R16" i="1" s="1"/>
  <c r="J17" i="1"/>
  <c r="R17" i="1" s="1"/>
  <c r="J18" i="1"/>
  <c r="R18" i="1" s="1"/>
  <c r="J19" i="1"/>
  <c r="R19" i="1" s="1"/>
  <c r="J20" i="1"/>
  <c r="R20" i="1" s="1"/>
  <c r="J21" i="1"/>
  <c r="R21" i="1" s="1"/>
  <c r="J22" i="1"/>
  <c r="R22" i="1" s="1"/>
  <c r="J23" i="1"/>
  <c r="R23" i="1" s="1"/>
  <c r="J24" i="1"/>
  <c r="R24" i="1" s="1"/>
  <c r="J25" i="1"/>
  <c r="R25" i="1" s="1"/>
  <c r="J26" i="1"/>
  <c r="R26" i="1" s="1"/>
  <c r="J27" i="1"/>
  <c r="R27" i="1" s="1"/>
  <c r="J28" i="1"/>
  <c r="R28" i="1" s="1"/>
  <c r="J29" i="1"/>
  <c r="R29" i="1" s="1"/>
  <c r="J30" i="1"/>
  <c r="R30" i="1" s="1"/>
  <c r="J31" i="1"/>
  <c r="R31" i="1" s="1"/>
  <c r="J32" i="1"/>
  <c r="R32" i="1" s="1"/>
  <c r="J33" i="1"/>
  <c r="R33" i="1" s="1"/>
  <c r="J34" i="1"/>
  <c r="R34" i="1" s="1"/>
  <c r="J35" i="1"/>
  <c r="R35" i="1" s="1"/>
  <c r="J36" i="1"/>
  <c r="R36" i="1" s="1"/>
  <c r="J37" i="1"/>
  <c r="R37" i="1" s="1"/>
  <c r="J38" i="1"/>
  <c r="R38" i="1" s="1"/>
  <c r="J39" i="1"/>
  <c r="R39" i="1" s="1"/>
  <c r="J40" i="1"/>
  <c r="R40" i="1" s="1"/>
  <c r="J41" i="1"/>
  <c r="R41" i="1" s="1"/>
  <c r="J42" i="1"/>
  <c r="R42" i="1" s="1"/>
  <c r="J43" i="1"/>
  <c r="R43" i="1" s="1"/>
  <c r="J44" i="1"/>
  <c r="R44" i="1" s="1"/>
  <c r="J45" i="1"/>
  <c r="R45" i="1" s="1"/>
  <c r="J46" i="1"/>
  <c r="R46" i="1" s="1"/>
  <c r="J47" i="1"/>
  <c r="R47" i="1" s="1"/>
  <c r="J48" i="1"/>
  <c r="R48" i="1" s="1"/>
  <c r="J49" i="1"/>
  <c r="R49" i="1" s="1"/>
  <c r="J50" i="1"/>
  <c r="R50" i="1" s="1"/>
  <c r="J51" i="1"/>
  <c r="R51" i="1" s="1"/>
  <c r="J52" i="1"/>
  <c r="R52" i="1" s="1"/>
  <c r="J53" i="1"/>
  <c r="R53" i="1" s="1"/>
  <c r="J54" i="1"/>
  <c r="R54" i="1" s="1"/>
  <c r="J55" i="1"/>
  <c r="R55" i="1" s="1"/>
  <c r="J56" i="1"/>
  <c r="R56" i="1" s="1"/>
  <c r="J57" i="1"/>
  <c r="R57" i="1" s="1"/>
  <c r="J58" i="1"/>
  <c r="R58" i="1" s="1"/>
  <c r="J59" i="1"/>
  <c r="R59" i="1" s="1"/>
  <c r="J60" i="1"/>
  <c r="R60" i="1" s="1"/>
  <c r="J61" i="1"/>
  <c r="R61" i="1" s="1"/>
  <c r="J3" i="1"/>
  <c r="R3" i="1" s="1"/>
  <c r="K4" i="1"/>
  <c r="S4" i="1" s="1"/>
  <c r="K5" i="1"/>
  <c r="S5" i="1" s="1"/>
  <c r="K6" i="1"/>
  <c r="S6" i="1" s="1"/>
  <c r="K7" i="1"/>
  <c r="S7" i="1" s="1"/>
  <c r="K8" i="1"/>
  <c r="S8" i="1" s="1"/>
  <c r="K9" i="1"/>
  <c r="S9" i="1" s="1"/>
  <c r="K10" i="1"/>
  <c r="S10" i="1" s="1"/>
  <c r="K11" i="1"/>
  <c r="S11" i="1" s="1"/>
  <c r="K12" i="1"/>
  <c r="S12" i="1" s="1"/>
  <c r="K13" i="1"/>
  <c r="S13" i="1" s="1"/>
  <c r="K14" i="1"/>
  <c r="S14" i="1" s="1"/>
  <c r="K15" i="1"/>
  <c r="S15" i="1" s="1"/>
  <c r="K16" i="1"/>
  <c r="S16" i="1" s="1"/>
  <c r="K17" i="1"/>
  <c r="S17" i="1" s="1"/>
  <c r="K18" i="1"/>
  <c r="S18" i="1" s="1"/>
  <c r="K19" i="1"/>
  <c r="S19" i="1" s="1"/>
  <c r="K20" i="1"/>
  <c r="S20" i="1" s="1"/>
  <c r="K21" i="1"/>
  <c r="S21" i="1" s="1"/>
  <c r="K22" i="1"/>
  <c r="S22" i="1" s="1"/>
  <c r="K23" i="1"/>
  <c r="S23" i="1" s="1"/>
  <c r="K24" i="1"/>
  <c r="S24" i="1" s="1"/>
  <c r="K25" i="1"/>
  <c r="S25" i="1" s="1"/>
  <c r="K26" i="1"/>
  <c r="S26" i="1" s="1"/>
  <c r="K27" i="1"/>
  <c r="S27" i="1" s="1"/>
  <c r="K28" i="1"/>
  <c r="S28" i="1" s="1"/>
  <c r="K29" i="1"/>
  <c r="S29" i="1" s="1"/>
  <c r="K30" i="1"/>
  <c r="S30" i="1" s="1"/>
  <c r="K31" i="1"/>
  <c r="S31" i="1" s="1"/>
  <c r="K32" i="1"/>
  <c r="S32" i="1" s="1"/>
  <c r="K33" i="1"/>
  <c r="S33" i="1" s="1"/>
  <c r="K34" i="1"/>
  <c r="S34" i="1" s="1"/>
  <c r="K35" i="1"/>
  <c r="S35" i="1" s="1"/>
  <c r="K36" i="1"/>
  <c r="S36" i="1" s="1"/>
  <c r="K37" i="1"/>
  <c r="S37" i="1" s="1"/>
  <c r="K38" i="1"/>
  <c r="S38" i="1" s="1"/>
  <c r="K39" i="1"/>
  <c r="S39" i="1" s="1"/>
  <c r="K40" i="1"/>
  <c r="S40" i="1" s="1"/>
  <c r="K41" i="1"/>
  <c r="S41" i="1" s="1"/>
  <c r="K42" i="1"/>
  <c r="S42" i="1" s="1"/>
  <c r="K43" i="1"/>
  <c r="S43" i="1" s="1"/>
  <c r="K44" i="1"/>
  <c r="S44" i="1" s="1"/>
  <c r="K45" i="1"/>
  <c r="S45" i="1" s="1"/>
  <c r="K46" i="1"/>
  <c r="S46" i="1" s="1"/>
  <c r="K47" i="1"/>
  <c r="S47" i="1" s="1"/>
  <c r="K48" i="1"/>
  <c r="S48" i="1" s="1"/>
  <c r="K49" i="1"/>
  <c r="S49" i="1" s="1"/>
  <c r="K50" i="1"/>
  <c r="S50" i="1" s="1"/>
  <c r="K51" i="1"/>
  <c r="S51" i="1" s="1"/>
  <c r="K52" i="1"/>
  <c r="S52" i="1" s="1"/>
  <c r="K53" i="1"/>
  <c r="S53" i="1" s="1"/>
  <c r="K54" i="1"/>
  <c r="S54" i="1" s="1"/>
  <c r="K55" i="1"/>
  <c r="S55" i="1" s="1"/>
  <c r="K56" i="1"/>
  <c r="S56" i="1" s="1"/>
  <c r="K57" i="1"/>
  <c r="S57" i="1" s="1"/>
  <c r="K58" i="1"/>
  <c r="S58" i="1" s="1"/>
  <c r="K59" i="1"/>
  <c r="S59" i="1" s="1"/>
  <c r="K60" i="1"/>
  <c r="S60" i="1" s="1"/>
  <c r="K61" i="1"/>
  <c r="S61" i="1" s="1"/>
  <c r="K3" i="1"/>
  <c r="S3" i="1" s="1"/>
  <c r="L4" i="1"/>
  <c r="T4" i="1" s="1"/>
  <c r="L5" i="1"/>
  <c r="T5" i="1" s="1"/>
  <c r="L6" i="1"/>
  <c r="T6" i="1" s="1"/>
  <c r="L7" i="1"/>
  <c r="T7" i="1" s="1"/>
  <c r="L8" i="1"/>
  <c r="T8" i="1" s="1"/>
  <c r="L9" i="1"/>
  <c r="T9" i="1" s="1"/>
  <c r="L10" i="1"/>
  <c r="T10" i="1" s="1"/>
  <c r="L11" i="1"/>
  <c r="T11" i="1" s="1"/>
  <c r="L12" i="1"/>
  <c r="T12" i="1" s="1"/>
  <c r="L13" i="1"/>
  <c r="T13" i="1" s="1"/>
  <c r="L14" i="1"/>
  <c r="T14" i="1" s="1"/>
  <c r="L15" i="1"/>
  <c r="T15" i="1" s="1"/>
  <c r="L16" i="1"/>
  <c r="T16" i="1" s="1"/>
  <c r="L17" i="1"/>
  <c r="T17" i="1" s="1"/>
  <c r="L18" i="1"/>
  <c r="T18" i="1" s="1"/>
  <c r="L19" i="1"/>
  <c r="T19" i="1" s="1"/>
  <c r="L20" i="1"/>
  <c r="T20" i="1" s="1"/>
  <c r="L21" i="1"/>
  <c r="T21" i="1" s="1"/>
  <c r="L22" i="1"/>
  <c r="T22" i="1" s="1"/>
  <c r="L23" i="1"/>
  <c r="T23" i="1" s="1"/>
  <c r="L24" i="1"/>
  <c r="T24" i="1" s="1"/>
  <c r="L25" i="1"/>
  <c r="T25" i="1" s="1"/>
  <c r="L26" i="1"/>
  <c r="T26" i="1" s="1"/>
  <c r="L27" i="1"/>
  <c r="T27" i="1" s="1"/>
  <c r="L28" i="1"/>
  <c r="T28" i="1" s="1"/>
  <c r="L29" i="1"/>
  <c r="T29" i="1" s="1"/>
  <c r="L30" i="1"/>
  <c r="T30" i="1" s="1"/>
  <c r="L31" i="1"/>
  <c r="T31" i="1" s="1"/>
  <c r="L32" i="1"/>
  <c r="T32" i="1" s="1"/>
  <c r="L33" i="1"/>
  <c r="T33" i="1" s="1"/>
  <c r="L34" i="1"/>
  <c r="T34" i="1" s="1"/>
  <c r="L35" i="1"/>
  <c r="T35" i="1" s="1"/>
  <c r="L36" i="1"/>
  <c r="T36" i="1" s="1"/>
  <c r="L37" i="1"/>
  <c r="T37" i="1" s="1"/>
  <c r="L38" i="1"/>
  <c r="T38" i="1" s="1"/>
  <c r="L39" i="1"/>
  <c r="T39" i="1" s="1"/>
  <c r="L40" i="1"/>
  <c r="T40" i="1" s="1"/>
  <c r="L41" i="1"/>
  <c r="T41" i="1" s="1"/>
  <c r="L42" i="1"/>
  <c r="T42" i="1" s="1"/>
  <c r="L43" i="1"/>
  <c r="T43" i="1" s="1"/>
  <c r="L44" i="1"/>
  <c r="T44" i="1" s="1"/>
  <c r="L45" i="1"/>
  <c r="T45" i="1" s="1"/>
  <c r="L46" i="1"/>
  <c r="T46" i="1" s="1"/>
  <c r="L47" i="1"/>
  <c r="T47" i="1" s="1"/>
  <c r="L48" i="1"/>
  <c r="T48" i="1" s="1"/>
  <c r="L49" i="1"/>
  <c r="T49" i="1" s="1"/>
  <c r="L50" i="1"/>
  <c r="T50" i="1" s="1"/>
  <c r="L51" i="1"/>
  <c r="T51" i="1" s="1"/>
  <c r="L52" i="1"/>
  <c r="T52" i="1" s="1"/>
  <c r="L53" i="1"/>
  <c r="T53" i="1" s="1"/>
  <c r="L54" i="1"/>
  <c r="T54" i="1" s="1"/>
  <c r="L55" i="1"/>
  <c r="T55" i="1" s="1"/>
  <c r="L56" i="1"/>
  <c r="T56" i="1" s="1"/>
  <c r="L57" i="1"/>
  <c r="T57" i="1" s="1"/>
  <c r="L58" i="1"/>
  <c r="T58" i="1" s="1"/>
  <c r="L59" i="1"/>
  <c r="T59" i="1" s="1"/>
  <c r="L60" i="1"/>
  <c r="T60" i="1" s="1"/>
  <c r="L61" i="1"/>
  <c r="T61" i="1" s="1"/>
  <c r="L3" i="1"/>
  <c r="T3" i="1" s="1"/>
  <c r="M4" i="1"/>
  <c r="U4" i="1" s="1"/>
  <c r="M5" i="1"/>
  <c r="U5" i="1" s="1"/>
  <c r="M6" i="1"/>
  <c r="U6" i="1" s="1"/>
  <c r="M7" i="1"/>
  <c r="U7" i="1" s="1"/>
  <c r="M8" i="1"/>
  <c r="U8" i="1" s="1"/>
  <c r="M9" i="1"/>
  <c r="U9" i="1" s="1"/>
  <c r="M10" i="1"/>
  <c r="U10" i="1" s="1"/>
  <c r="M11" i="1"/>
  <c r="U11" i="1" s="1"/>
  <c r="M12" i="1"/>
  <c r="U12" i="1" s="1"/>
  <c r="M13" i="1"/>
  <c r="U13" i="1" s="1"/>
  <c r="M14" i="1"/>
  <c r="U14" i="1" s="1"/>
  <c r="M15" i="1"/>
  <c r="U15" i="1" s="1"/>
  <c r="M16" i="1"/>
  <c r="U16" i="1" s="1"/>
  <c r="M17" i="1"/>
  <c r="U17" i="1" s="1"/>
  <c r="M18" i="1"/>
  <c r="U18" i="1" s="1"/>
  <c r="M19" i="1"/>
  <c r="U19" i="1" s="1"/>
  <c r="M20" i="1"/>
  <c r="U20" i="1" s="1"/>
  <c r="M21" i="1"/>
  <c r="U21" i="1" s="1"/>
  <c r="M22" i="1"/>
  <c r="U22" i="1" s="1"/>
  <c r="M23" i="1"/>
  <c r="U23" i="1" s="1"/>
  <c r="M24" i="1"/>
  <c r="U24" i="1" s="1"/>
  <c r="M25" i="1"/>
  <c r="U25" i="1" s="1"/>
  <c r="M26" i="1"/>
  <c r="U26" i="1" s="1"/>
  <c r="M27" i="1"/>
  <c r="U27" i="1" s="1"/>
  <c r="M28" i="1"/>
  <c r="U28" i="1" s="1"/>
  <c r="M29" i="1"/>
  <c r="U29" i="1" s="1"/>
  <c r="M30" i="1"/>
  <c r="U30" i="1" s="1"/>
  <c r="M31" i="1"/>
  <c r="U31" i="1" s="1"/>
  <c r="M32" i="1"/>
  <c r="U32" i="1" s="1"/>
  <c r="M33" i="1"/>
  <c r="U33" i="1" s="1"/>
  <c r="M34" i="1"/>
  <c r="U34" i="1" s="1"/>
  <c r="M35" i="1"/>
  <c r="U35" i="1" s="1"/>
  <c r="M36" i="1"/>
  <c r="U36" i="1" s="1"/>
  <c r="M37" i="1"/>
  <c r="U37" i="1" s="1"/>
  <c r="M38" i="1"/>
  <c r="U38" i="1" s="1"/>
  <c r="M39" i="1"/>
  <c r="U39" i="1" s="1"/>
  <c r="M40" i="1"/>
  <c r="U40" i="1" s="1"/>
  <c r="M41" i="1"/>
  <c r="U41" i="1" s="1"/>
  <c r="M42" i="1"/>
  <c r="U42" i="1" s="1"/>
  <c r="M43" i="1"/>
  <c r="U43" i="1" s="1"/>
  <c r="M44" i="1"/>
  <c r="U44" i="1" s="1"/>
  <c r="M45" i="1"/>
  <c r="U45" i="1" s="1"/>
  <c r="M46" i="1"/>
  <c r="U46" i="1" s="1"/>
  <c r="M47" i="1"/>
  <c r="U47" i="1" s="1"/>
  <c r="M48" i="1"/>
  <c r="U48" i="1" s="1"/>
  <c r="M49" i="1"/>
  <c r="U49" i="1" s="1"/>
  <c r="M50" i="1"/>
  <c r="U50" i="1" s="1"/>
  <c r="M51" i="1"/>
  <c r="U51" i="1" s="1"/>
  <c r="M52" i="1"/>
  <c r="U52" i="1" s="1"/>
  <c r="M53" i="1"/>
  <c r="U53" i="1" s="1"/>
  <c r="M54" i="1"/>
  <c r="U54" i="1" s="1"/>
  <c r="M55" i="1"/>
  <c r="U55" i="1" s="1"/>
  <c r="M56" i="1"/>
  <c r="U56" i="1" s="1"/>
  <c r="M57" i="1"/>
  <c r="U57" i="1" s="1"/>
  <c r="M58" i="1"/>
  <c r="U58" i="1" s="1"/>
  <c r="M59" i="1"/>
  <c r="U59" i="1" s="1"/>
  <c r="M60" i="1"/>
  <c r="U60" i="1" s="1"/>
  <c r="M61" i="1"/>
  <c r="U61" i="1" s="1"/>
  <c r="M3" i="1"/>
  <c r="U3" i="1" s="1"/>
  <c r="N4" i="1"/>
  <c r="V4" i="1" s="1"/>
  <c r="N5" i="1"/>
  <c r="V5" i="1" s="1"/>
  <c r="N6" i="1"/>
  <c r="V6" i="1" s="1"/>
  <c r="N7" i="1"/>
  <c r="V7" i="1" s="1"/>
  <c r="N8" i="1"/>
  <c r="V8" i="1" s="1"/>
  <c r="N9" i="1"/>
  <c r="V9" i="1" s="1"/>
  <c r="N10" i="1"/>
  <c r="V10" i="1" s="1"/>
  <c r="N11" i="1"/>
  <c r="V11" i="1" s="1"/>
  <c r="N12" i="1"/>
  <c r="V12" i="1" s="1"/>
  <c r="N13" i="1"/>
  <c r="V13" i="1" s="1"/>
  <c r="N14" i="1"/>
  <c r="V14" i="1" s="1"/>
  <c r="N15" i="1"/>
  <c r="V15" i="1" s="1"/>
  <c r="N16" i="1"/>
  <c r="V16" i="1" s="1"/>
  <c r="N17" i="1"/>
  <c r="V17" i="1" s="1"/>
  <c r="N18" i="1"/>
  <c r="V18" i="1" s="1"/>
  <c r="N19" i="1"/>
  <c r="V19" i="1" s="1"/>
  <c r="N20" i="1"/>
  <c r="V20" i="1" s="1"/>
  <c r="N21" i="1"/>
  <c r="V21" i="1" s="1"/>
  <c r="N22" i="1"/>
  <c r="V22" i="1" s="1"/>
  <c r="N23" i="1"/>
  <c r="V23" i="1" s="1"/>
  <c r="N24" i="1"/>
  <c r="V24" i="1" s="1"/>
  <c r="N25" i="1"/>
  <c r="V25" i="1" s="1"/>
  <c r="N26" i="1"/>
  <c r="V26" i="1" s="1"/>
  <c r="N27" i="1"/>
  <c r="V27" i="1" s="1"/>
  <c r="N28" i="1"/>
  <c r="V28" i="1" s="1"/>
  <c r="N29" i="1"/>
  <c r="V29" i="1" s="1"/>
  <c r="N30" i="1"/>
  <c r="V30" i="1" s="1"/>
  <c r="N31" i="1"/>
  <c r="V31" i="1" s="1"/>
  <c r="N32" i="1"/>
  <c r="V32" i="1" s="1"/>
  <c r="N33" i="1"/>
  <c r="V33" i="1" s="1"/>
  <c r="N34" i="1"/>
  <c r="V34" i="1" s="1"/>
  <c r="N35" i="1"/>
  <c r="V35" i="1" s="1"/>
  <c r="N36" i="1"/>
  <c r="V36" i="1" s="1"/>
  <c r="N37" i="1"/>
  <c r="V37" i="1" s="1"/>
  <c r="N38" i="1"/>
  <c r="V38" i="1" s="1"/>
  <c r="N39" i="1"/>
  <c r="V39" i="1" s="1"/>
  <c r="N40" i="1"/>
  <c r="V40" i="1" s="1"/>
  <c r="N41" i="1"/>
  <c r="V41" i="1" s="1"/>
  <c r="N42" i="1"/>
  <c r="V42" i="1" s="1"/>
  <c r="N43" i="1"/>
  <c r="V43" i="1" s="1"/>
  <c r="N44" i="1"/>
  <c r="V44" i="1" s="1"/>
  <c r="N45" i="1"/>
  <c r="V45" i="1" s="1"/>
  <c r="N46" i="1"/>
  <c r="V46" i="1" s="1"/>
  <c r="N47" i="1"/>
  <c r="V47" i="1" s="1"/>
  <c r="N48" i="1"/>
  <c r="V48" i="1" s="1"/>
  <c r="N49" i="1"/>
  <c r="V49" i="1" s="1"/>
  <c r="N50" i="1"/>
  <c r="V50" i="1" s="1"/>
  <c r="N51" i="1"/>
  <c r="V51" i="1" s="1"/>
  <c r="N52" i="1"/>
  <c r="V52" i="1" s="1"/>
  <c r="N53" i="1"/>
  <c r="V53" i="1" s="1"/>
  <c r="N54" i="1"/>
  <c r="V54" i="1" s="1"/>
  <c r="N55" i="1"/>
  <c r="V55" i="1" s="1"/>
  <c r="N56" i="1"/>
  <c r="V56" i="1" s="1"/>
  <c r="N57" i="1"/>
  <c r="V57" i="1" s="1"/>
  <c r="N58" i="1"/>
  <c r="V58" i="1" s="1"/>
  <c r="N59" i="1"/>
  <c r="V59" i="1" s="1"/>
  <c r="N60" i="1"/>
  <c r="V60" i="1" s="1"/>
  <c r="N61" i="1"/>
  <c r="V61" i="1" s="1"/>
  <c r="N3" i="1"/>
  <c r="V3" i="1" s="1"/>
  <c r="O4" i="1"/>
  <c r="W4" i="1" s="1"/>
  <c r="O5" i="1"/>
  <c r="W5" i="1" s="1"/>
  <c r="O6" i="1"/>
  <c r="W6" i="1" s="1"/>
  <c r="O7" i="1"/>
  <c r="W7" i="1" s="1"/>
  <c r="O8" i="1"/>
  <c r="W8" i="1" s="1"/>
  <c r="O9" i="1"/>
  <c r="W9" i="1" s="1"/>
  <c r="O10" i="1"/>
  <c r="W10" i="1" s="1"/>
  <c r="O11" i="1"/>
  <c r="W11" i="1" s="1"/>
  <c r="O12" i="1"/>
  <c r="W12" i="1" s="1"/>
  <c r="O13" i="1"/>
  <c r="W13" i="1" s="1"/>
  <c r="O14" i="1"/>
  <c r="W14" i="1" s="1"/>
  <c r="O15" i="1"/>
  <c r="W15" i="1" s="1"/>
  <c r="O16" i="1"/>
  <c r="W16" i="1" s="1"/>
  <c r="O17" i="1"/>
  <c r="W17" i="1" s="1"/>
  <c r="O18" i="1"/>
  <c r="W18" i="1" s="1"/>
  <c r="O19" i="1"/>
  <c r="W19" i="1" s="1"/>
  <c r="O20" i="1"/>
  <c r="W20" i="1" s="1"/>
  <c r="O21" i="1"/>
  <c r="W21" i="1" s="1"/>
  <c r="O22" i="1"/>
  <c r="W22" i="1" s="1"/>
  <c r="O23" i="1"/>
  <c r="W23" i="1" s="1"/>
  <c r="O24" i="1"/>
  <c r="W24" i="1" s="1"/>
  <c r="O25" i="1"/>
  <c r="W25" i="1" s="1"/>
  <c r="O26" i="1"/>
  <c r="W26" i="1" s="1"/>
  <c r="O27" i="1"/>
  <c r="W27" i="1" s="1"/>
  <c r="O28" i="1"/>
  <c r="W28" i="1" s="1"/>
  <c r="O29" i="1"/>
  <c r="W29" i="1" s="1"/>
  <c r="O30" i="1"/>
  <c r="W30" i="1" s="1"/>
  <c r="O31" i="1"/>
  <c r="W31" i="1" s="1"/>
  <c r="O32" i="1"/>
  <c r="W32" i="1" s="1"/>
  <c r="O33" i="1"/>
  <c r="W33" i="1" s="1"/>
  <c r="O34" i="1"/>
  <c r="W34" i="1" s="1"/>
  <c r="O35" i="1"/>
  <c r="W35" i="1" s="1"/>
  <c r="O36" i="1"/>
  <c r="W36" i="1" s="1"/>
  <c r="O37" i="1"/>
  <c r="W37" i="1" s="1"/>
  <c r="O38" i="1"/>
  <c r="W38" i="1" s="1"/>
  <c r="O39" i="1"/>
  <c r="W39" i="1" s="1"/>
  <c r="O40" i="1"/>
  <c r="W40" i="1" s="1"/>
  <c r="O41" i="1"/>
  <c r="W41" i="1" s="1"/>
  <c r="O42" i="1"/>
  <c r="W42" i="1" s="1"/>
  <c r="O43" i="1"/>
  <c r="W43" i="1" s="1"/>
  <c r="O44" i="1"/>
  <c r="W44" i="1" s="1"/>
  <c r="O45" i="1"/>
  <c r="W45" i="1" s="1"/>
  <c r="O46" i="1"/>
  <c r="W46" i="1" s="1"/>
  <c r="O47" i="1"/>
  <c r="W47" i="1" s="1"/>
  <c r="O48" i="1"/>
  <c r="W48" i="1" s="1"/>
  <c r="O49" i="1"/>
  <c r="W49" i="1" s="1"/>
  <c r="O50" i="1"/>
  <c r="W50" i="1" s="1"/>
  <c r="O51" i="1"/>
  <c r="W51" i="1" s="1"/>
  <c r="O52" i="1"/>
  <c r="W52" i="1" s="1"/>
  <c r="O53" i="1"/>
  <c r="W53" i="1" s="1"/>
  <c r="O54" i="1"/>
  <c r="W54" i="1" s="1"/>
  <c r="O55" i="1"/>
  <c r="W55" i="1" s="1"/>
  <c r="O56" i="1"/>
  <c r="W56" i="1" s="1"/>
  <c r="O57" i="1"/>
  <c r="W57" i="1" s="1"/>
  <c r="O58" i="1"/>
  <c r="W58" i="1" s="1"/>
  <c r="O59" i="1"/>
  <c r="W59" i="1" s="1"/>
  <c r="O60" i="1"/>
  <c r="W60" i="1" s="1"/>
  <c r="O61" i="1"/>
  <c r="W61" i="1" s="1"/>
  <c r="O3" i="1"/>
  <c r="W3" i="1" s="1"/>
  <c r="P4" i="1"/>
  <c r="X4" i="1" s="1"/>
  <c r="P5" i="1"/>
  <c r="X5" i="1" s="1"/>
  <c r="P6" i="1"/>
  <c r="X6" i="1" s="1"/>
  <c r="P7" i="1"/>
  <c r="X7" i="1" s="1"/>
  <c r="P8" i="1"/>
  <c r="X8" i="1" s="1"/>
  <c r="P9" i="1"/>
  <c r="X9" i="1" s="1"/>
  <c r="P10" i="1"/>
  <c r="X10" i="1" s="1"/>
  <c r="P11" i="1"/>
  <c r="X11" i="1" s="1"/>
  <c r="P12" i="1"/>
  <c r="X12" i="1" s="1"/>
  <c r="P13" i="1"/>
  <c r="X13" i="1" s="1"/>
  <c r="P14" i="1"/>
  <c r="X14" i="1" s="1"/>
  <c r="P15" i="1"/>
  <c r="X15" i="1" s="1"/>
  <c r="P16" i="1"/>
  <c r="X16" i="1" s="1"/>
  <c r="P17" i="1"/>
  <c r="X17" i="1" s="1"/>
  <c r="P18" i="1"/>
  <c r="X18" i="1" s="1"/>
  <c r="P19" i="1"/>
  <c r="X19" i="1" s="1"/>
  <c r="P20" i="1"/>
  <c r="X20" i="1" s="1"/>
  <c r="P21" i="1"/>
  <c r="X21" i="1" s="1"/>
  <c r="P22" i="1"/>
  <c r="X22" i="1" s="1"/>
  <c r="P23" i="1"/>
  <c r="X23" i="1" s="1"/>
  <c r="P24" i="1"/>
  <c r="X24" i="1" s="1"/>
  <c r="P25" i="1"/>
  <c r="X25" i="1" s="1"/>
  <c r="P26" i="1"/>
  <c r="X26" i="1" s="1"/>
  <c r="P27" i="1"/>
  <c r="X27" i="1" s="1"/>
  <c r="P28" i="1"/>
  <c r="X28" i="1" s="1"/>
  <c r="P29" i="1"/>
  <c r="X29" i="1" s="1"/>
  <c r="P30" i="1"/>
  <c r="X30" i="1" s="1"/>
  <c r="P31" i="1"/>
  <c r="X31" i="1" s="1"/>
  <c r="P32" i="1"/>
  <c r="X32" i="1" s="1"/>
  <c r="P33" i="1"/>
  <c r="X33" i="1" s="1"/>
  <c r="P34" i="1"/>
  <c r="X34" i="1" s="1"/>
  <c r="P35" i="1"/>
  <c r="X35" i="1" s="1"/>
  <c r="P36" i="1"/>
  <c r="X36" i="1" s="1"/>
  <c r="P37" i="1"/>
  <c r="X37" i="1" s="1"/>
  <c r="P38" i="1"/>
  <c r="X38" i="1" s="1"/>
  <c r="P39" i="1"/>
  <c r="X39" i="1" s="1"/>
  <c r="P40" i="1"/>
  <c r="X40" i="1" s="1"/>
  <c r="P41" i="1"/>
  <c r="X41" i="1" s="1"/>
  <c r="P42" i="1"/>
  <c r="X42" i="1" s="1"/>
  <c r="P43" i="1"/>
  <c r="X43" i="1" s="1"/>
  <c r="P44" i="1"/>
  <c r="X44" i="1" s="1"/>
  <c r="P45" i="1"/>
  <c r="X45" i="1" s="1"/>
  <c r="P46" i="1"/>
  <c r="X46" i="1" s="1"/>
  <c r="P47" i="1"/>
  <c r="X47" i="1" s="1"/>
  <c r="P48" i="1"/>
  <c r="X48" i="1" s="1"/>
  <c r="P49" i="1"/>
  <c r="X49" i="1" s="1"/>
  <c r="P50" i="1"/>
  <c r="X50" i="1" s="1"/>
  <c r="P51" i="1"/>
  <c r="X51" i="1" s="1"/>
  <c r="P52" i="1"/>
  <c r="X52" i="1" s="1"/>
  <c r="P53" i="1"/>
  <c r="X53" i="1" s="1"/>
  <c r="P54" i="1"/>
  <c r="X54" i="1" s="1"/>
  <c r="P55" i="1"/>
  <c r="X55" i="1" s="1"/>
  <c r="P56" i="1"/>
  <c r="X56" i="1" s="1"/>
  <c r="P57" i="1"/>
  <c r="X57" i="1" s="1"/>
  <c r="P58" i="1"/>
  <c r="X58" i="1" s="1"/>
  <c r="P59" i="1"/>
  <c r="X59" i="1" s="1"/>
  <c r="P60" i="1"/>
  <c r="X60" i="1" s="1"/>
  <c r="P61" i="1"/>
  <c r="X61" i="1" s="1"/>
  <c r="P3" i="1"/>
  <c r="X3" i="1" s="1"/>
</calcChain>
</file>

<file path=xl/sharedStrings.xml><?xml version="1.0" encoding="utf-8"?>
<sst xmlns="http://schemas.openxmlformats.org/spreadsheetml/2006/main" count="180" uniqueCount="105">
  <si>
    <t>City</t>
  </si>
  <si>
    <t>Rainfall</t>
  </si>
  <si>
    <t>Education</t>
  </si>
  <si>
    <t>Popden</t>
  </si>
  <si>
    <t>Nonwhite</t>
  </si>
  <si>
    <t>NOX</t>
  </si>
  <si>
    <t>SO2</t>
  </si>
  <si>
    <t>Mortality</t>
  </si>
  <si>
    <t>X1</t>
  </si>
  <si>
    <t>X2</t>
  </si>
  <si>
    <t>X3</t>
  </si>
  <si>
    <t>X4</t>
  </si>
  <si>
    <t>X5</t>
  </si>
  <si>
    <t>X6</t>
  </si>
  <si>
    <t>X7</t>
  </si>
  <si>
    <t>akronOH</t>
  </si>
  <si>
    <t>albanyNY</t>
  </si>
  <si>
    <t>allenPA</t>
  </si>
  <si>
    <t>atlantGA</t>
  </si>
  <si>
    <t>baltimMD</t>
  </si>
  <si>
    <t>birmhmAL</t>
  </si>
  <si>
    <t>bostonMA</t>
  </si>
  <si>
    <t>bridgeCT</t>
  </si>
  <si>
    <t>bufaloNY</t>
  </si>
  <si>
    <t>cantonOH</t>
  </si>
  <si>
    <t>chatagTN</t>
  </si>
  <si>
    <t>chicagIL</t>
  </si>
  <si>
    <t>cinnciOH</t>
  </si>
  <si>
    <t>clevelOH</t>
  </si>
  <si>
    <t>colombOH</t>
  </si>
  <si>
    <t>dallasTX</t>
  </si>
  <si>
    <t>daytonOH</t>
  </si>
  <si>
    <t>denverCO</t>
  </si>
  <si>
    <t>detrotMI</t>
  </si>
  <si>
    <t>flintMI</t>
  </si>
  <si>
    <t>ftwortTX</t>
  </si>
  <si>
    <t>grndraMI</t>
  </si>
  <si>
    <t>grnborNC</t>
  </si>
  <si>
    <t>hartfdCT</t>
  </si>
  <si>
    <t>houstnTX</t>
  </si>
  <si>
    <t>indianIN</t>
  </si>
  <si>
    <t>kansasMO</t>
  </si>
  <si>
    <t>lancasPA</t>
  </si>
  <si>
    <t>losangCA</t>
  </si>
  <si>
    <t>louisvKY</t>
  </si>
  <si>
    <t>memphsTN</t>
  </si>
  <si>
    <t>miamiFL</t>
  </si>
  <si>
    <t>milwauWI</t>
  </si>
  <si>
    <t>minnplMN</t>
  </si>
  <si>
    <t>nashvlTN</t>
  </si>
  <si>
    <t>newhvnCT</t>
  </si>
  <si>
    <t>neworlLA</t>
  </si>
  <si>
    <t>newyrkNY</t>
  </si>
  <si>
    <t>philadPA</t>
  </si>
  <si>
    <t>pittsbPA</t>
  </si>
  <si>
    <t>portldOR</t>
  </si>
  <si>
    <t>provdcRI</t>
  </si>
  <si>
    <t>readngPA</t>
  </si>
  <si>
    <t>richmdVA</t>
  </si>
  <si>
    <t>rochtrNY</t>
  </si>
  <si>
    <t>stlousMO</t>
  </si>
  <si>
    <t>sandigCA</t>
  </si>
  <si>
    <t>sanfrnCA</t>
  </si>
  <si>
    <t>sanjosCA</t>
  </si>
  <si>
    <t>seatleWA</t>
  </si>
  <si>
    <t>springMA</t>
  </si>
  <si>
    <t>syracuNY</t>
  </si>
  <si>
    <t>toledoOH</t>
  </si>
  <si>
    <t>uticaNY</t>
  </si>
  <si>
    <t>washDC</t>
  </si>
  <si>
    <t>wichtaKS</t>
  </si>
  <si>
    <t>wilmtnDE</t>
  </si>
  <si>
    <t>worctrMA</t>
  </si>
  <si>
    <t>yorkPA</t>
  </si>
  <si>
    <t>youngsOH</t>
  </si>
  <si>
    <t>Centrované proměnné</t>
  </si>
  <si>
    <t>Normované proměnné</t>
  </si>
  <si>
    <t>Mahalanobisova vdálenost</t>
  </si>
  <si>
    <t>Testové kritérium</t>
  </si>
  <si>
    <t>p-hodnota</t>
  </si>
  <si>
    <t>C1</t>
  </si>
  <si>
    <t>C2</t>
  </si>
  <si>
    <t>C3</t>
  </si>
  <si>
    <t>C4</t>
  </si>
  <si>
    <t>C5</t>
  </si>
  <si>
    <t>C6</t>
  </si>
  <si>
    <t>C7</t>
  </si>
  <si>
    <t>N1</t>
  </si>
  <si>
    <t>N2</t>
  </si>
  <si>
    <t>N3</t>
  </si>
  <si>
    <t>N4</t>
  </si>
  <si>
    <t>N5</t>
  </si>
  <si>
    <t>N6</t>
  </si>
  <si>
    <t>N7</t>
  </si>
  <si>
    <t>D2</t>
  </si>
  <si>
    <t>F2</t>
  </si>
  <si>
    <t>p</t>
  </si>
  <si>
    <t>n</t>
  </si>
  <si>
    <t>průměr</t>
  </si>
  <si>
    <t>výběrová směrodatná odchylka</t>
  </si>
  <si>
    <t>výběrový rozptyl</t>
  </si>
  <si>
    <t>R z normovaných hodnot</t>
  </si>
  <si>
    <t>Korelační matice</t>
  </si>
  <si>
    <t>R</t>
  </si>
  <si>
    <t>Analýza dat -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</si>
</sst>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0"/>
      <name val="Arial"/>
    </font>
    <font>
      <sz val="1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8"/>
      <name val="Arial"/>
      <family val="2"/>
      <charset val="238"/>
    </font>
    <font>
      <b/>
      <sz val="10"/>
      <name val="Calibri"/>
      <family val="2"/>
      <charset val="238"/>
      <scheme val="minor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2" borderId="0" xfId="0" applyNumberFormat="1" applyFont="1" applyFill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0" xfId="0" applyFont="1"/>
    <xf numFmtId="165" fontId="4" fillId="2" borderId="0" xfId="0" applyNumberFormat="1" applyFont="1" applyFill="1"/>
    <xf numFmtId="165" fontId="1" fillId="2" borderId="0" xfId="0" applyNumberFormat="1" applyFont="1" applyFill="1"/>
    <xf numFmtId="0" fontId="1" fillId="2" borderId="0" xfId="0" applyFont="1" applyFill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2" fontId="1" fillId="2" borderId="0" xfId="0" applyNumberFormat="1" applyFont="1" applyFill="1"/>
    <xf numFmtId="0" fontId="0" fillId="2" borderId="0" xfId="0" applyFill="1"/>
    <xf numFmtId="0" fontId="4" fillId="0" borderId="0" xfId="0" applyFont="1" applyAlignment="1">
      <alignment horizontal="center"/>
    </xf>
  </cellXfs>
  <cellStyles count="1">
    <cellStyle name="Normální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F0587-5504-4CFF-889E-3E17623DBE68}">
  <dimension ref="A1:AT80"/>
  <sheetViews>
    <sheetView workbookViewId="0"/>
  </sheetViews>
  <sheetFormatPr defaultColWidth="9.140625" defaultRowHeight="12.75"/>
  <cols>
    <col min="1" max="1" width="16.5703125" style="1" customWidth="1"/>
    <col min="2" max="8" width="13" style="1" customWidth="1"/>
    <col min="9" max="16384" width="9.140625" style="1"/>
  </cols>
  <sheetData>
    <row r="1" spans="1:8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7</v>
      </c>
    </row>
    <row r="2" spans="1:8">
      <c r="A2" s="17"/>
      <c r="B2" s="18" t="s">
        <v>8</v>
      </c>
      <c r="C2" s="18" t="s">
        <v>9</v>
      </c>
      <c r="D2" s="18" t="s">
        <v>10</v>
      </c>
      <c r="E2" s="18" t="s">
        <v>11</v>
      </c>
      <c r="F2" s="18" t="s">
        <v>12</v>
      </c>
      <c r="G2" s="18" t="s">
        <v>13</v>
      </c>
      <c r="H2" s="19" t="s">
        <v>14</v>
      </c>
    </row>
    <row r="3" spans="1:8">
      <c r="A3" s="4" t="s">
        <v>15</v>
      </c>
      <c r="B3" s="1">
        <v>36</v>
      </c>
      <c r="C3" s="1">
        <v>11.4</v>
      </c>
      <c r="D3" s="1">
        <v>3243</v>
      </c>
      <c r="E3" s="1">
        <v>8.8000000000000007</v>
      </c>
      <c r="F3" s="1">
        <v>15</v>
      </c>
      <c r="G3" s="1">
        <v>59</v>
      </c>
      <c r="H3" s="5">
        <v>921.9</v>
      </c>
    </row>
    <row r="4" spans="1:8">
      <c r="A4" s="4" t="s">
        <v>16</v>
      </c>
      <c r="B4" s="1">
        <v>35</v>
      </c>
      <c r="C4" s="1">
        <v>11</v>
      </c>
      <c r="D4" s="1">
        <v>4281</v>
      </c>
      <c r="E4" s="1">
        <v>3.5</v>
      </c>
      <c r="F4" s="1">
        <v>10</v>
      </c>
      <c r="G4" s="1">
        <v>39</v>
      </c>
      <c r="H4" s="5">
        <v>997.9</v>
      </c>
    </row>
    <row r="5" spans="1:8">
      <c r="A5" s="4" t="s">
        <v>17</v>
      </c>
      <c r="B5" s="1">
        <v>44</v>
      </c>
      <c r="C5" s="1">
        <v>9.8000000000000007</v>
      </c>
      <c r="D5" s="1">
        <v>4260</v>
      </c>
      <c r="E5" s="1">
        <v>0.8</v>
      </c>
      <c r="F5" s="1">
        <v>6</v>
      </c>
      <c r="G5" s="1">
        <v>33</v>
      </c>
      <c r="H5" s="5">
        <v>962.4</v>
      </c>
    </row>
    <row r="6" spans="1:8">
      <c r="A6" s="4" t="s">
        <v>18</v>
      </c>
      <c r="B6" s="1">
        <v>47</v>
      </c>
      <c r="C6" s="1">
        <v>11.1</v>
      </c>
      <c r="D6" s="1">
        <v>3125</v>
      </c>
      <c r="E6" s="1">
        <v>27.1</v>
      </c>
      <c r="F6" s="1">
        <v>8</v>
      </c>
      <c r="G6" s="1">
        <v>24</v>
      </c>
      <c r="H6" s="5">
        <v>982.3</v>
      </c>
    </row>
    <row r="7" spans="1:8">
      <c r="A7" s="4" t="s">
        <v>19</v>
      </c>
      <c r="B7" s="1">
        <v>43</v>
      </c>
      <c r="C7" s="1">
        <v>9.6</v>
      </c>
      <c r="D7" s="1">
        <v>6441</v>
      </c>
      <c r="E7" s="1">
        <v>24.4</v>
      </c>
      <c r="F7" s="1">
        <v>38</v>
      </c>
      <c r="G7" s="1">
        <v>206</v>
      </c>
      <c r="H7" s="5">
        <v>1071</v>
      </c>
    </row>
    <row r="8" spans="1:8">
      <c r="A8" s="4" t="s">
        <v>20</v>
      </c>
      <c r="B8" s="1">
        <v>53</v>
      </c>
      <c r="C8" s="1">
        <v>10.199999999999999</v>
      </c>
      <c r="D8" s="1">
        <v>3325</v>
      </c>
      <c r="E8" s="1">
        <v>38.5</v>
      </c>
      <c r="F8" s="1">
        <v>32</v>
      </c>
      <c r="G8" s="1">
        <v>72</v>
      </c>
      <c r="H8" s="5">
        <v>1030</v>
      </c>
    </row>
    <row r="9" spans="1:8">
      <c r="A9" s="4" t="s">
        <v>21</v>
      </c>
      <c r="B9" s="1">
        <v>43</v>
      </c>
      <c r="C9" s="1">
        <v>12.1</v>
      </c>
      <c r="D9" s="1">
        <v>4679</v>
      </c>
      <c r="E9" s="1">
        <v>3.5</v>
      </c>
      <c r="F9" s="1">
        <v>32</v>
      </c>
      <c r="G9" s="1">
        <v>62</v>
      </c>
      <c r="H9" s="5">
        <v>934.7</v>
      </c>
    </row>
    <row r="10" spans="1:8">
      <c r="A10" s="4" t="s">
        <v>22</v>
      </c>
      <c r="B10" s="1">
        <v>45</v>
      </c>
      <c r="C10" s="1">
        <v>10.6</v>
      </c>
      <c r="D10" s="1">
        <v>2140</v>
      </c>
      <c r="E10" s="1">
        <v>5.3</v>
      </c>
      <c r="F10" s="1">
        <v>4</v>
      </c>
      <c r="G10" s="1">
        <v>4</v>
      </c>
      <c r="H10" s="5">
        <v>899.5</v>
      </c>
    </row>
    <row r="11" spans="1:8">
      <c r="A11" s="4" t="s">
        <v>23</v>
      </c>
      <c r="B11" s="1">
        <v>36</v>
      </c>
      <c r="C11" s="1">
        <v>10.5</v>
      </c>
      <c r="D11" s="1">
        <v>6582</v>
      </c>
      <c r="E11" s="1">
        <v>8.1</v>
      </c>
      <c r="F11" s="1">
        <v>12</v>
      </c>
      <c r="G11" s="1">
        <v>37</v>
      </c>
      <c r="H11" s="5">
        <v>1002</v>
      </c>
    </row>
    <row r="12" spans="1:8">
      <c r="A12" s="4" t="s">
        <v>24</v>
      </c>
      <c r="B12" s="1">
        <v>36</v>
      </c>
      <c r="C12" s="1">
        <v>10.7</v>
      </c>
      <c r="D12" s="1">
        <v>4213</v>
      </c>
      <c r="E12" s="1">
        <v>6.7</v>
      </c>
      <c r="F12" s="1">
        <v>7</v>
      </c>
      <c r="G12" s="1">
        <v>20</v>
      </c>
      <c r="H12" s="5">
        <v>912.3</v>
      </c>
    </row>
    <row r="13" spans="1:8">
      <c r="A13" s="4" t="s">
        <v>25</v>
      </c>
      <c r="B13" s="1">
        <v>52</v>
      </c>
      <c r="C13" s="1">
        <v>9.6</v>
      </c>
      <c r="D13" s="1">
        <v>2302</v>
      </c>
      <c r="E13" s="1">
        <v>22.2</v>
      </c>
      <c r="F13" s="1">
        <v>8</v>
      </c>
      <c r="G13" s="1">
        <v>27</v>
      </c>
      <c r="H13" s="5">
        <v>1018</v>
      </c>
    </row>
    <row r="14" spans="1:8">
      <c r="A14" s="4" t="s">
        <v>26</v>
      </c>
      <c r="B14" s="1">
        <v>33</v>
      </c>
      <c r="C14" s="1">
        <v>10.9</v>
      </c>
      <c r="D14" s="1">
        <v>6122</v>
      </c>
      <c r="E14" s="1">
        <v>16.3</v>
      </c>
      <c r="F14" s="1">
        <v>63</v>
      </c>
      <c r="G14" s="1">
        <v>278</v>
      </c>
      <c r="H14" s="5">
        <v>1025</v>
      </c>
    </row>
    <row r="15" spans="1:8">
      <c r="A15" s="4" t="s">
        <v>27</v>
      </c>
      <c r="B15" s="1">
        <v>40</v>
      </c>
      <c r="C15" s="1">
        <v>10.199999999999999</v>
      </c>
      <c r="D15" s="1">
        <v>4101</v>
      </c>
      <c r="E15" s="1">
        <v>13</v>
      </c>
      <c r="F15" s="1">
        <v>26</v>
      </c>
      <c r="G15" s="1">
        <v>146</v>
      </c>
      <c r="H15" s="5">
        <v>970.5</v>
      </c>
    </row>
    <row r="16" spans="1:8">
      <c r="A16" s="4" t="s">
        <v>28</v>
      </c>
      <c r="B16" s="1">
        <v>35</v>
      </c>
      <c r="C16" s="1">
        <v>11.1</v>
      </c>
      <c r="D16" s="1">
        <v>3042</v>
      </c>
      <c r="E16" s="1">
        <v>14.7</v>
      </c>
      <c r="F16" s="1">
        <v>21</v>
      </c>
      <c r="G16" s="1">
        <v>64</v>
      </c>
      <c r="H16" s="5">
        <v>986</v>
      </c>
    </row>
    <row r="17" spans="1:8">
      <c r="A17" s="4" t="s">
        <v>29</v>
      </c>
      <c r="B17" s="1">
        <v>37</v>
      </c>
      <c r="C17" s="1">
        <v>11.9</v>
      </c>
      <c r="D17" s="1">
        <v>4259</v>
      </c>
      <c r="E17" s="1">
        <v>13.1</v>
      </c>
      <c r="F17" s="1">
        <v>9</v>
      </c>
      <c r="G17" s="1">
        <v>15</v>
      </c>
      <c r="H17" s="5">
        <v>958.8</v>
      </c>
    </row>
    <row r="18" spans="1:8">
      <c r="A18" s="4" t="s">
        <v>30</v>
      </c>
      <c r="B18" s="1">
        <v>35</v>
      </c>
      <c r="C18" s="1">
        <v>11.8</v>
      </c>
      <c r="D18" s="1">
        <v>1441</v>
      </c>
      <c r="E18" s="1">
        <v>14.8</v>
      </c>
      <c r="F18" s="1">
        <v>1</v>
      </c>
      <c r="G18" s="1">
        <v>1</v>
      </c>
      <c r="H18" s="5">
        <v>860.1</v>
      </c>
    </row>
    <row r="19" spans="1:8">
      <c r="A19" s="4" t="s">
        <v>31</v>
      </c>
      <c r="B19" s="1">
        <v>36</v>
      </c>
      <c r="C19" s="1">
        <v>11.4</v>
      </c>
      <c r="D19" s="1">
        <v>4029</v>
      </c>
      <c r="E19" s="1">
        <v>12.4</v>
      </c>
      <c r="F19" s="1">
        <v>4</v>
      </c>
      <c r="G19" s="1">
        <v>16</v>
      </c>
      <c r="H19" s="5">
        <v>936.2</v>
      </c>
    </row>
    <row r="20" spans="1:8">
      <c r="A20" s="4" t="s">
        <v>32</v>
      </c>
      <c r="B20" s="1">
        <v>15</v>
      </c>
      <c r="C20" s="1">
        <v>12.2</v>
      </c>
      <c r="D20" s="1">
        <v>4824</v>
      </c>
      <c r="E20" s="1">
        <v>4.7</v>
      </c>
      <c r="F20" s="1">
        <v>8</v>
      </c>
      <c r="G20" s="1">
        <v>28</v>
      </c>
      <c r="H20" s="5">
        <v>871.8</v>
      </c>
    </row>
    <row r="21" spans="1:8">
      <c r="A21" s="4" t="s">
        <v>33</v>
      </c>
      <c r="B21" s="1">
        <v>31</v>
      </c>
      <c r="C21" s="1">
        <v>10.8</v>
      </c>
      <c r="D21" s="1">
        <v>4834</v>
      </c>
      <c r="E21" s="1">
        <v>15.8</v>
      </c>
      <c r="F21" s="1">
        <v>35</v>
      </c>
      <c r="G21" s="1">
        <v>124</v>
      </c>
      <c r="H21" s="5">
        <v>959.2</v>
      </c>
    </row>
    <row r="22" spans="1:8">
      <c r="A22" s="4" t="s">
        <v>34</v>
      </c>
      <c r="B22" s="1">
        <v>30</v>
      </c>
      <c r="C22" s="1">
        <v>10.8</v>
      </c>
      <c r="D22" s="1">
        <v>3694</v>
      </c>
      <c r="E22" s="1">
        <v>13.1</v>
      </c>
      <c r="F22" s="1">
        <v>4</v>
      </c>
      <c r="G22" s="1">
        <v>11</v>
      </c>
      <c r="H22" s="5">
        <v>941.2</v>
      </c>
    </row>
    <row r="23" spans="1:8">
      <c r="A23" s="4" t="s">
        <v>35</v>
      </c>
      <c r="B23" s="1">
        <v>31</v>
      </c>
      <c r="C23" s="1">
        <v>11.4</v>
      </c>
      <c r="D23" s="1">
        <v>1844</v>
      </c>
      <c r="E23" s="1">
        <v>11.5</v>
      </c>
      <c r="F23" s="1">
        <v>1</v>
      </c>
      <c r="G23" s="1">
        <v>1</v>
      </c>
      <c r="H23" s="5">
        <v>891.7</v>
      </c>
    </row>
    <row r="24" spans="1:8">
      <c r="A24" s="4" t="s">
        <v>36</v>
      </c>
      <c r="B24" s="1">
        <v>31</v>
      </c>
      <c r="C24" s="1">
        <v>10.9</v>
      </c>
      <c r="D24" s="1">
        <v>3226</v>
      </c>
      <c r="E24" s="1">
        <v>5.0999999999999996</v>
      </c>
      <c r="F24" s="1">
        <v>3</v>
      </c>
      <c r="G24" s="1">
        <v>10</v>
      </c>
      <c r="H24" s="5">
        <v>871.3</v>
      </c>
    </row>
    <row r="25" spans="1:8">
      <c r="A25" s="4" t="s">
        <v>37</v>
      </c>
      <c r="B25" s="1">
        <v>42</v>
      </c>
      <c r="C25" s="1">
        <v>10.4</v>
      </c>
      <c r="D25" s="1">
        <v>2269</v>
      </c>
      <c r="E25" s="1">
        <v>22.7</v>
      </c>
      <c r="F25" s="1">
        <v>3</v>
      </c>
      <c r="G25" s="1">
        <v>5</v>
      </c>
      <c r="H25" s="5">
        <v>971.1</v>
      </c>
    </row>
    <row r="26" spans="1:8">
      <c r="A26" s="4" t="s">
        <v>38</v>
      </c>
      <c r="B26" s="1">
        <v>43</v>
      </c>
      <c r="C26" s="1">
        <v>11.5</v>
      </c>
      <c r="D26" s="1">
        <v>2909</v>
      </c>
      <c r="E26" s="1">
        <v>7.2</v>
      </c>
      <c r="F26" s="1">
        <v>3</v>
      </c>
      <c r="G26" s="1">
        <v>10</v>
      </c>
      <c r="H26" s="5">
        <v>887.5</v>
      </c>
    </row>
    <row r="27" spans="1:8">
      <c r="A27" s="4" t="s">
        <v>39</v>
      </c>
      <c r="B27" s="1">
        <v>46</v>
      </c>
      <c r="C27" s="1">
        <v>11.4</v>
      </c>
      <c r="D27" s="1">
        <v>2647</v>
      </c>
      <c r="E27" s="1">
        <v>21</v>
      </c>
      <c r="F27" s="1">
        <v>5</v>
      </c>
      <c r="G27" s="1">
        <v>1</v>
      </c>
      <c r="H27" s="5">
        <v>952.5</v>
      </c>
    </row>
    <row r="28" spans="1:8">
      <c r="A28" s="4" t="s">
        <v>40</v>
      </c>
      <c r="B28" s="1">
        <v>39</v>
      </c>
      <c r="C28" s="1">
        <v>11.4</v>
      </c>
      <c r="D28" s="1">
        <v>4412</v>
      </c>
      <c r="E28" s="1">
        <v>15.6</v>
      </c>
      <c r="F28" s="1">
        <v>7</v>
      </c>
      <c r="G28" s="1">
        <v>33</v>
      </c>
      <c r="H28" s="5">
        <v>968.7</v>
      </c>
    </row>
    <row r="29" spans="1:8">
      <c r="A29" s="4" t="s">
        <v>41</v>
      </c>
      <c r="B29" s="1">
        <v>35</v>
      </c>
      <c r="C29" s="1">
        <v>12</v>
      </c>
      <c r="D29" s="1">
        <v>3262</v>
      </c>
      <c r="E29" s="1">
        <v>12.6</v>
      </c>
      <c r="F29" s="1">
        <v>4</v>
      </c>
      <c r="G29" s="1">
        <v>4</v>
      </c>
      <c r="H29" s="5">
        <v>919.7</v>
      </c>
    </row>
    <row r="30" spans="1:8">
      <c r="A30" s="4" t="s">
        <v>42</v>
      </c>
      <c r="B30" s="1">
        <v>43</v>
      </c>
      <c r="C30" s="1">
        <v>9.5</v>
      </c>
      <c r="D30" s="1">
        <v>3214</v>
      </c>
      <c r="E30" s="1">
        <v>2.9</v>
      </c>
      <c r="F30" s="1">
        <v>7</v>
      </c>
      <c r="G30" s="1">
        <v>32</v>
      </c>
      <c r="H30" s="5">
        <v>844.1</v>
      </c>
    </row>
    <row r="31" spans="1:8">
      <c r="A31" s="4" t="s">
        <v>43</v>
      </c>
      <c r="B31" s="1">
        <v>11</v>
      </c>
      <c r="C31" s="1">
        <v>12.1</v>
      </c>
      <c r="D31" s="1">
        <v>4700</v>
      </c>
      <c r="E31" s="1">
        <v>7.8</v>
      </c>
      <c r="F31" s="1">
        <v>319</v>
      </c>
      <c r="G31" s="1">
        <v>130</v>
      </c>
      <c r="H31" s="5">
        <v>861.8</v>
      </c>
    </row>
    <row r="32" spans="1:8">
      <c r="A32" s="4" t="s">
        <v>44</v>
      </c>
      <c r="B32" s="1">
        <v>30</v>
      </c>
      <c r="C32" s="1">
        <v>9.9</v>
      </c>
      <c r="D32" s="1">
        <v>4474</v>
      </c>
      <c r="E32" s="1">
        <v>13.1</v>
      </c>
      <c r="F32" s="1">
        <v>37</v>
      </c>
      <c r="G32" s="1">
        <v>193</v>
      </c>
      <c r="H32" s="5">
        <v>989.3</v>
      </c>
    </row>
    <row r="33" spans="1:8">
      <c r="A33" s="4" t="s">
        <v>45</v>
      </c>
      <c r="B33" s="1">
        <v>50</v>
      </c>
      <c r="C33" s="1">
        <v>10.4</v>
      </c>
      <c r="D33" s="1">
        <v>3497</v>
      </c>
      <c r="E33" s="1">
        <v>36.700000000000003</v>
      </c>
      <c r="F33" s="1">
        <v>18</v>
      </c>
      <c r="G33" s="1">
        <v>34</v>
      </c>
      <c r="H33" s="5">
        <v>1006</v>
      </c>
    </row>
    <row r="34" spans="1:8">
      <c r="A34" s="4" t="s">
        <v>46</v>
      </c>
      <c r="B34" s="1">
        <v>60</v>
      </c>
      <c r="C34" s="1">
        <v>11.5</v>
      </c>
      <c r="D34" s="1">
        <v>4657</v>
      </c>
      <c r="E34" s="1">
        <v>13.5</v>
      </c>
      <c r="F34" s="1">
        <v>1</v>
      </c>
      <c r="G34" s="1">
        <v>1</v>
      </c>
      <c r="H34" s="5">
        <v>861.4</v>
      </c>
    </row>
    <row r="35" spans="1:8">
      <c r="A35" s="4" t="s">
        <v>47</v>
      </c>
      <c r="B35" s="1">
        <v>30</v>
      </c>
      <c r="C35" s="1">
        <v>11.1</v>
      </c>
      <c r="D35" s="1">
        <v>2934</v>
      </c>
      <c r="E35" s="1">
        <v>5.8</v>
      </c>
      <c r="F35" s="1">
        <v>23</v>
      </c>
      <c r="G35" s="1">
        <v>125</v>
      </c>
      <c r="H35" s="5">
        <v>929.2</v>
      </c>
    </row>
    <row r="36" spans="1:8">
      <c r="A36" s="4" t="s">
        <v>48</v>
      </c>
      <c r="B36" s="1">
        <v>25</v>
      </c>
      <c r="C36" s="1">
        <v>12.1</v>
      </c>
      <c r="D36" s="1">
        <v>2095</v>
      </c>
      <c r="E36" s="1">
        <v>2</v>
      </c>
      <c r="F36" s="1">
        <v>11</v>
      </c>
      <c r="G36" s="1">
        <v>26</v>
      </c>
      <c r="H36" s="5">
        <v>857.6</v>
      </c>
    </row>
    <row r="37" spans="1:8">
      <c r="A37" s="4" t="s">
        <v>49</v>
      </c>
      <c r="B37" s="1">
        <v>45</v>
      </c>
      <c r="C37" s="1">
        <v>10.1</v>
      </c>
      <c r="D37" s="1">
        <v>2082</v>
      </c>
      <c r="E37" s="1">
        <v>21</v>
      </c>
      <c r="F37" s="1">
        <v>14</v>
      </c>
      <c r="G37" s="1">
        <v>78</v>
      </c>
      <c r="H37" s="5">
        <v>961</v>
      </c>
    </row>
    <row r="38" spans="1:8">
      <c r="A38" s="4" t="s">
        <v>50</v>
      </c>
      <c r="B38" s="1">
        <v>46</v>
      </c>
      <c r="C38" s="1">
        <v>11.3</v>
      </c>
      <c r="D38" s="1">
        <v>3327</v>
      </c>
      <c r="E38" s="1">
        <v>8.8000000000000007</v>
      </c>
      <c r="F38" s="1">
        <v>3</v>
      </c>
      <c r="G38" s="1">
        <v>8</v>
      </c>
      <c r="H38" s="5">
        <v>923.2</v>
      </c>
    </row>
    <row r="39" spans="1:8">
      <c r="A39" s="4" t="s">
        <v>51</v>
      </c>
      <c r="B39" s="1">
        <v>54</v>
      </c>
      <c r="C39" s="1">
        <v>9.6999999999999993</v>
      </c>
      <c r="D39" s="1">
        <v>3172</v>
      </c>
      <c r="E39" s="1">
        <v>31.4</v>
      </c>
      <c r="F39" s="1">
        <v>17</v>
      </c>
      <c r="G39" s="1">
        <v>1</v>
      </c>
      <c r="H39" s="5">
        <v>1113</v>
      </c>
    </row>
    <row r="40" spans="1:8">
      <c r="A40" s="4" t="s">
        <v>52</v>
      </c>
      <c r="B40" s="1">
        <v>42</v>
      </c>
      <c r="C40" s="1">
        <v>10.7</v>
      </c>
      <c r="D40" s="1">
        <v>7462</v>
      </c>
      <c r="E40" s="1">
        <v>11.3</v>
      </c>
      <c r="F40" s="1">
        <v>26</v>
      </c>
      <c r="G40" s="1">
        <v>108</v>
      </c>
      <c r="H40" s="5">
        <v>994.6</v>
      </c>
    </row>
    <row r="41" spans="1:8">
      <c r="A41" s="4" t="s">
        <v>53</v>
      </c>
      <c r="B41" s="1">
        <v>42</v>
      </c>
      <c r="C41" s="1">
        <v>10.5</v>
      </c>
      <c r="D41" s="1">
        <v>6092</v>
      </c>
      <c r="E41" s="1">
        <v>17.5</v>
      </c>
      <c r="F41" s="1">
        <v>32</v>
      </c>
      <c r="G41" s="1">
        <v>161</v>
      </c>
      <c r="H41" s="5">
        <v>1015</v>
      </c>
    </row>
    <row r="42" spans="1:8">
      <c r="A42" s="4" t="s">
        <v>54</v>
      </c>
      <c r="B42" s="1">
        <v>36</v>
      </c>
      <c r="C42" s="1">
        <v>10.6</v>
      </c>
      <c r="D42" s="1">
        <v>3437</v>
      </c>
      <c r="E42" s="1">
        <v>8.1</v>
      </c>
      <c r="F42" s="1">
        <v>59</v>
      </c>
      <c r="G42" s="1">
        <v>263</v>
      </c>
      <c r="H42" s="5">
        <v>991.3</v>
      </c>
    </row>
    <row r="43" spans="1:8">
      <c r="A43" s="4" t="s">
        <v>55</v>
      </c>
      <c r="B43" s="1">
        <v>37</v>
      </c>
      <c r="C43" s="1">
        <v>12</v>
      </c>
      <c r="D43" s="1">
        <v>3387</v>
      </c>
      <c r="E43" s="1">
        <v>3.6</v>
      </c>
      <c r="F43" s="1">
        <v>21</v>
      </c>
      <c r="G43" s="1">
        <v>44</v>
      </c>
      <c r="H43" s="5">
        <v>894</v>
      </c>
    </row>
    <row r="44" spans="1:8">
      <c r="A44" s="4" t="s">
        <v>56</v>
      </c>
      <c r="B44" s="1">
        <v>42</v>
      </c>
      <c r="C44" s="1">
        <v>10.1</v>
      </c>
      <c r="D44" s="1">
        <v>3508</v>
      </c>
      <c r="E44" s="1">
        <v>2.2000000000000002</v>
      </c>
      <c r="F44" s="1">
        <v>4</v>
      </c>
      <c r="G44" s="1">
        <v>18</v>
      </c>
      <c r="H44" s="5">
        <v>938.5</v>
      </c>
    </row>
    <row r="45" spans="1:8">
      <c r="A45" s="4" t="s">
        <v>57</v>
      </c>
      <c r="B45" s="1">
        <v>41</v>
      </c>
      <c r="C45" s="1">
        <v>9.6</v>
      </c>
      <c r="D45" s="1">
        <v>4843</v>
      </c>
      <c r="E45" s="1">
        <v>2.7</v>
      </c>
      <c r="F45" s="1">
        <v>11</v>
      </c>
      <c r="G45" s="1">
        <v>89</v>
      </c>
      <c r="H45" s="5">
        <v>946.2</v>
      </c>
    </row>
    <row r="46" spans="1:8">
      <c r="A46" s="4" t="s">
        <v>58</v>
      </c>
      <c r="B46" s="1">
        <v>44</v>
      </c>
      <c r="C46" s="1">
        <v>11</v>
      </c>
      <c r="D46" s="1">
        <v>3768</v>
      </c>
      <c r="E46" s="1">
        <v>28.6</v>
      </c>
      <c r="F46" s="1">
        <v>9</v>
      </c>
      <c r="G46" s="1">
        <v>48</v>
      </c>
      <c r="H46" s="5">
        <v>1026</v>
      </c>
    </row>
    <row r="47" spans="1:8">
      <c r="A47" s="4" t="s">
        <v>59</v>
      </c>
      <c r="B47" s="1">
        <v>32</v>
      </c>
      <c r="C47" s="1">
        <v>11.1</v>
      </c>
      <c r="D47" s="1">
        <v>4355</v>
      </c>
      <c r="E47" s="1">
        <v>5</v>
      </c>
      <c r="F47" s="1">
        <v>4</v>
      </c>
      <c r="G47" s="1">
        <v>18</v>
      </c>
      <c r="H47" s="5">
        <v>874.3</v>
      </c>
    </row>
    <row r="48" spans="1:8">
      <c r="A48" s="4" t="s">
        <v>60</v>
      </c>
      <c r="B48" s="1">
        <v>34</v>
      </c>
      <c r="C48" s="1">
        <v>9.6999999999999993</v>
      </c>
      <c r="D48" s="1">
        <v>5160</v>
      </c>
      <c r="E48" s="1">
        <v>17.2</v>
      </c>
      <c r="F48" s="1">
        <v>15</v>
      </c>
      <c r="G48" s="1">
        <v>68</v>
      </c>
      <c r="H48" s="5">
        <v>953.6</v>
      </c>
    </row>
    <row r="49" spans="1:46">
      <c r="A49" s="4" t="s">
        <v>61</v>
      </c>
      <c r="B49" s="1">
        <v>10</v>
      </c>
      <c r="C49" s="1">
        <v>12.1</v>
      </c>
      <c r="D49" s="1">
        <v>3033</v>
      </c>
      <c r="E49" s="1">
        <v>5.9</v>
      </c>
      <c r="F49" s="1">
        <v>66</v>
      </c>
      <c r="G49" s="1">
        <v>20</v>
      </c>
      <c r="H49" s="5">
        <v>839.7</v>
      </c>
    </row>
    <row r="50" spans="1:46">
      <c r="A50" s="4" t="s">
        <v>62</v>
      </c>
      <c r="B50" s="1">
        <v>18</v>
      </c>
      <c r="C50" s="1">
        <v>12.2</v>
      </c>
      <c r="D50" s="1">
        <v>4253</v>
      </c>
      <c r="E50" s="1">
        <v>13.7</v>
      </c>
      <c r="F50" s="1">
        <v>171</v>
      </c>
      <c r="G50" s="1">
        <v>86</v>
      </c>
      <c r="H50" s="5">
        <v>911.7</v>
      </c>
    </row>
    <row r="51" spans="1:46">
      <c r="A51" s="4" t="s">
        <v>63</v>
      </c>
      <c r="B51" s="1">
        <v>13</v>
      </c>
      <c r="C51" s="1">
        <v>12.2</v>
      </c>
      <c r="D51" s="1">
        <v>2702</v>
      </c>
      <c r="E51" s="1">
        <v>3</v>
      </c>
      <c r="F51" s="1">
        <v>32</v>
      </c>
      <c r="G51" s="1">
        <v>3</v>
      </c>
      <c r="H51" s="5">
        <v>790.7</v>
      </c>
    </row>
    <row r="52" spans="1:46">
      <c r="A52" s="4" t="s">
        <v>64</v>
      </c>
      <c r="B52" s="1">
        <v>35</v>
      </c>
      <c r="C52" s="1">
        <v>12.2</v>
      </c>
      <c r="D52" s="1">
        <v>3626</v>
      </c>
      <c r="E52" s="1">
        <v>5.7</v>
      </c>
      <c r="F52" s="1">
        <v>7</v>
      </c>
      <c r="G52" s="1">
        <v>20</v>
      </c>
      <c r="H52" s="5">
        <v>899.3</v>
      </c>
    </row>
    <row r="53" spans="1:46">
      <c r="A53" s="4" t="s">
        <v>65</v>
      </c>
      <c r="B53" s="1">
        <v>45</v>
      </c>
      <c r="C53" s="1">
        <v>11.1</v>
      </c>
      <c r="D53" s="1">
        <v>1883</v>
      </c>
      <c r="E53" s="1">
        <v>3.4</v>
      </c>
      <c r="F53" s="1">
        <v>4</v>
      </c>
      <c r="G53" s="1">
        <v>20</v>
      </c>
      <c r="H53" s="5">
        <v>904.2</v>
      </c>
    </row>
    <row r="54" spans="1:46">
      <c r="A54" s="4" t="s">
        <v>66</v>
      </c>
      <c r="B54" s="1">
        <v>38</v>
      </c>
      <c r="C54" s="1">
        <v>11.4</v>
      </c>
      <c r="D54" s="1">
        <v>4923</v>
      </c>
      <c r="E54" s="1">
        <v>3.8</v>
      </c>
      <c r="F54" s="1">
        <v>5</v>
      </c>
      <c r="G54" s="1">
        <v>25</v>
      </c>
      <c r="H54" s="5">
        <v>950.7</v>
      </c>
    </row>
    <row r="55" spans="1:46">
      <c r="A55" s="4" t="s">
        <v>67</v>
      </c>
      <c r="B55" s="1">
        <v>31</v>
      </c>
      <c r="C55" s="1">
        <v>10.7</v>
      </c>
      <c r="D55" s="1">
        <v>3249</v>
      </c>
      <c r="E55" s="1">
        <v>9.5</v>
      </c>
      <c r="F55" s="1">
        <v>7</v>
      </c>
      <c r="G55" s="1">
        <v>25</v>
      </c>
      <c r="H55" s="5">
        <v>972.5</v>
      </c>
    </row>
    <row r="56" spans="1:46">
      <c r="A56" s="4" t="s">
        <v>68</v>
      </c>
      <c r="B56" s="1">
        <v>40</v>
      </c>
      <c r="C56" s="1">
        <v>10.3</v>
      </c>
      <c r="D56" s="1">
        <v>1671</v>
      </c>
      <c r="E56" s="1">
        <v>2.5</v>
      </c>
      <c r="F56" s="1">
        <v>2</v>
      </c>
      <c r="G56" s="1">
        <v>11</v>
      </c>
      <c r="H56" s="5">
        <v>912.2</v>
      </c>
    </row>
    <row r="57" spans="1:46">
      <c r="A57" s="4" t="s">
        <v>69</v>
      </c>
      <c r="B57" s="1">
        <v>41</v>
      </c>
      <c r="C57" s="1">
        <v>12.3</v>
      </c>
      <c r="D57" s="1">
        <v>5308</v>
      </c>
      <c r="E57" s="1">
        <v>25.9</v>
      </c>
      <c r="F57" s="1">
        <v>28</v>
      </c>
      <c r="G57" s="1">
        <v>102</v>
      </c>
      <c r="H57" s="5">
        <v>968.8</v>
      </c>
    </row>
    <row r="58" spans="1:46">
      <c r="A58" s="4" t="s">
        <v>70</v>
      </c>
      <c r="B58" s="1">
        <v>28</v>
      </c>
      <c r="C58" s="1">
        <v>12.1</v>
      </c>
      <c r="D58" s="1">
        <v>3665</v>
      </c>
      <c r="E58" s="1">
        <v>7.5</v>
      </c>
      <c r="F58" s="1">
        <v>2</v>
      </c>
      <c r="G58" s="1">
        <v>1</v>
      </c>
      <c r="H58" s="5">
        <v>823.8</v>
      </c>
    </row>
    <row r="59" spans="1:46">
      <c r="A59" s="4" t="s">
        <v>71</v>
      </c>
      <c r="B59" s="1">
        <v>45</v>
      </c>
      <c r="C59" s="1">
        <v>11.3</v>
      </c>
      <c r="D59" s="1">
        <v>3152</v>
      </c>
      <c r="E59" s="1">
        <v>12.1</v>
      </c>
      <c r="F59" s="1">
        <v>11</v>
      </c>
      <c r="G59" s="1">
        <v>42</v>
      </c>
      <c r="H59" s="5">
        <v>1004</v>
      </c>
    </row>
    <row r="60" spans="1:46">
      <c r="A60" s="4" t="s">
        <v>72</v>
      </c>
      <c r="B60" s="1">
        <v>45</v>
      </c>
      <c r="C60" s="1">
        <v>11.1</v>
      </c>
      <c r="D60" s="1">
        <v>3678</v>
      </c>
      <c r="E60" s="1">
        <v>1</v>
      </c>
      <c r="F60" s="1">
        <v>3</v>
      </c>
      <c r="G60" s="1">
        <v>8</v>
      </c>
      <c r="H60" s="5">
        <v>895.7</v>
      </c>
    </row>
    <row r="61" spans="1:46">
      <c r="A61" s="4" t="s">
        <v>73</v>
      </c>
      <c r="B61" s="1">
        <v>42</v>
      </c>
      <c r="C61" s="1">
        <v>9</v>
      </c>
      <c r="D61" s="1">
        <v>9699</v>
      </c>
      <c r="E61" s="1">
        <v>4.8</v>
      </c>
      <c r="F61" s="1">
        <v>8</v>
      </c>
      <c r="G61" s="1">
        <v>49</v>
      </c>
      <c r="H61" s="5">
        <v>911.8</v>
      </c>
    </row>
    <row r="62" spans="1:46">
      <c r="A62" s="6" t="s">
        <v>74</v>
      </c>
      <c r="B62" s="7">
        <v>38</v>
      </c>
      <c r="C62" s="7">
        <v>10.7</v>
      </c>
      <c r="D62" s="7">
        <v>3451</v>
      </c>
      <c r="E62" s="7">
        <v>11.7</v>
      </c>
      <c r="F62" s="7">
        <v>13</v>
      </c>
      <c r="G62" s="7">
        <v>39</v>
      </c>
      <c r="H62" s="8">
        <v>954.4</v>
      </c>
    </row>
    <row r="63" spans="1:46"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</row>
    <row r="64" spans="1:46"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</row>
    <row r="65" spans="9:46"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</row>
    <row r="66" spans="9:46"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</row>
    <row r="67" spans="9:46"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</row>
    <row r="68" spans="9:46"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</row>
    <row r="69" spans="9:46"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</row>
    <row r="70" spans="9:46"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</row>
    <row r="71" spans="9:46"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</row>
    <row r="72" spans="9:46"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</row>
    <row r="73" spans="9:46"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</row>
    <row r="74" spans="9:46"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</row>
    <row r="75" spans="9:46"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</row>
    <row r="76" spans="9:46"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</row>
    <row r="77" spans="9:46"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</row>
    <row r="78" spans="9:46"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</row>
    <row r="79" spans="9:46"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</row>
    <row r="80" spans="9:46"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20"/>
  <sheetViews>
    <sheetView tabSelected="1" showOutlineSymbols="0" zoomScaleNormal="2356" zoomScaleSheetLayoutView="2458" workbookViewId="0">
      <selection activeCell="A16" sqref="A16"/>
    </sheetView>
  </sheetViews>
  <sheetFormatPr defaultColWidth="9.140625" defaultRowHeight="12.75"/>
  <cols>
    <col min="1" max="1" width="16.5703125" style="1" customWidth="1"/>
    <col min="2" max="8" width="13" style="1" customWidth="1"/>
    <col min="9" max="9" width="3.140625" style="1" customWidth="1"/>
    <col min="10" max="16" width="9.140625" style="1"/>
    <col min="17" max="17" width="4" style="1" customWidth="1"/>
    <col min="18" max="25" width="9.140625" style="1"/>
    <col min="26" max="26" width="22.28515625" style="1" bestFit="1" customWidth="1"/>
    <col min="27" max="27" width="14.7109375" style="1" bestFit="1" customWidth="1"/>
    <col min="28" max="16384" width="9.140625" style="1"/>
  </cols>
  <sheetData>
    <row r="1" spans="1:28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7</v>
      </c>
      <c r="J1" s="22" t="s">
        <v>75</v>
      </c>
      <c r="K1" s="22"/>
      <c r="L1" s="22"/>
      <c r="M1" s="22"/>
      <c r="N1" s="22"/>
      <c r="O1" s="22"/>
      <c r="P1" s="22"/>
      <c r="Q1" s="9"/>
      <c r="R1" s="22" t="s">
        <v>76</v>
      </c>
      <c r="S1" s="22"/>
      <c r="T1" s="22"/>
      <c r="U1" s="22"/>
      <c r="V1" s="22"/>
      <c r="W1" s="22"/>
      <c r="X1" s="22"/>
      <c r="Z1" s="9" t="s">
        <v>77</v>
      </c>
      <c r="AA1" s="9" t="s">
        <v>78</v>
      </c>
      <c r="AB1" s="9" t="s">
        <v>79</v>
      </c>
    </row>
    <row r="2" spans="1:28">
      <c r="A2" s="17"/>
      <c r="B2" s="18" t="s">
        <v>8</v>
      </c>
      <c r="C2" s="18" t="s">
        <v>9</v>
      </c>
      <c r="D2" s="18" t="s">
        <v>10</v>
      </c>
      <c r="E2" s="18" t="s">
        <v>11</v>
      </c>
      <c r="F2" s="18" t="s">
        <v>12</v>
      </c>
      <c r="G2" s="18" t="s">
        <v>13</v>
      </c>
      <c r="H2" s="19" t="s">
        <v>14</v>
      </c>
      <c r="J2" s="9" t="s">
        <v>80</v>
      </c>
      <c r="K2" s="9" t="s">
        <v>81</v>
      </c>
      <c r="L2" s="9" t="s">
        <v>82</v>
      </c>
      <c r="M2" s="9" t="s">
        <v>83</v>
      </c>
      <c r="N2" s="9" t="s">
        <v>84</v>
      </c>
      <c r="O2" s="9" t="s">
        <v>85</v>
      </c>
      <c r="P2" s="9" t="s">
        <v>86</v>
      </c>
      <c r="Q2" s="9"/>
      <c r="R2" s="9" t="s">
        <v>87</v>
      </c>
      <c r="S2" s="9" t="s">
        <v>88</v>
      </c>
      <c r="T2" s="9" t="s">
        <v>89</v>
      </c>
      <c r="U2" s="9" t="s">
        <v>90</v>
      </c>
      <c r="V2" s="9" t="s">
        <v>91</v>
      </c>
      <c r="W2" s="9" t="s">
        <v>92</v>
      </c>
      <c r="X2" s="9" t="s">
        <v>93</v>
      </c>
      <c r="Z2" s="9" t="s">
        <v>94</v>
      </c>
      <c r="AA2" s="9" t="s">
        <v>95</v>
      </c>
      <c r="AB2" s="9" t="s">
        <v>96</v>
      </c>
    </row>
    <row r="3" spans="1:28">
      <c r="A3" s="4" t="s">
        <v>15</v>
      </c>
      <c r="B3" s="1">
        <v>36</v>
      </c>
      <c r="C3" s="1">
        <v>11.4</v>
      </c>
      <c r="D3" s="1">
        <v>3243</v>
      </c>
      <c r="E3" s="1">
        <v>8.8000000000000007</v>
      </c>
      <c r="F3" s="1">
        <v>15</v>
      </c>
      <c r="G3" s="1">
        <v>59</v>
      </c>
      <c r="H3" s="5">
        <v>921.9</v>
      </c>
      <c r="J3" s="3">
        <f>B3-B$65</f>
        <v>-1.18333333333333</v>
      </c>
      <c r="K3" s="3">
        <f>C3-C$65</f>
        <v>0.6283333333333303</v>
      </c>
      <c r="L3" s="3">
        <f>D3-D$65</f>
        <v>-544.7166666666667</v>
      </c>
      <c r="M3" s="3">
        <f>E3-E$65</f>
        <v>-2.9400000000000031</v>
      </c>
      <c r="N3" s="3">
        <f>F3-F$65</f>
        <v>-2.3333333333333321</v>
      </c>
      <c r="O3" s="3">
        <f>G3-G$65</f>
        <v>7.3999999999999986</v>
      </c>
      <c r="P3" s="3">
        <f>H3-H$65</f>
        <v>-4.1183333333332257</v>
      </c>
      <c r="R3" s="20">
        <f>J3/B$66</f>
        <v>-0.12527647805329312</v>
      </c>
      <c r="S3" s="20">
        <f>K3/C$66</f>
        <v>0.74915269223111092</v>
      </c>
      <c r="T3" s="20">
        <f>L3/D$66</f>
        <v>-0.37006234511801894</v>
      </c>
      <c r="U3" s="20">
        <f>M3/E$66</f>
        <v>-0.32733895787699635</v>
      </c>
      <c r="V3" s="20">
        <f>N3/F$66</f>
        <v>-9.1978210519151865E-2</v>
      </c>
      <c r="W3" s="20">
        <f>O3/G$66</f>
        <v>0.11726029731980758</v>
      </c>
      <c r="X3" s="20">
        <f>P3/H$66</f>
        <v>-6.6580604178886255E-2</v>
      </c>
      <c r="Z3" s="20"/>
      <c r="AA3" s="20"/>
      <c r="AB3" s="20"/>
    </row>
    <row r="4" spans="1:28">
      <c r="A4" s="4" t="s">
        <v>16</v>
      </c>
      <c r="B4" s="1">
        <v>35</v>
      </c>
      <c r="C4" s="1">
        <v>11</v>
      </c>
      <c r="D4" s="1">
        <v>4281</v>
      </c>
      <c r="E4" s="1">
        <v>3.5</v>
      </c>
      <c r="F4" s="1">
        <v>10</v>
      </c>
      <c r="G4" s="1">
        <v>39</v>
      </c>
      <c r="H4" s="5">
        <v>997.9</v>
      </c>
      <c r="J4" s="3">
        <f>B4-B$65</f>
        <v>-2.18333333333333</v>
      </c>
      <c r="K4" s="3">
        <f>C4-C$65</f>
        <v>0.22833333333332995</v>
      </c>
      <c r="L4" s="3">
        <f>D4-D$65</f>
        <v>493.2833333333333</v>
      </c>
      <c r="M4" s="3">
        <f>E4-E$65</f>
        <v>-8.2400000000000038</v>
      </c>
      <c r="N4" s="3">
        <f>F4-F$65</f>
        <v>-7.3333333333333321</v>
      </c>
      <c r="O4" s="3">
        <f>G4-G$65</f>
        <v>-12.600000000000001</v>
      </c>
      <c r="P4" s="3">
        <f>H4-H$65</f>
        <v>71.881666666666774</v>
      </c>
      <c r="R4" s="20">
        <f>J4/B$66</f>
        <v>-0.23114392429551295</v>
      </c>
      <c r="S4" s="20">
        <f>K4/C$66</f>
        <v>0.27223851150042749</v>
      </c>
      <c r="T4" s="20">
        <f>L4/D$66</f>
        <v>0.3351202529895666</v>
      </c>
      <c r="U4" s="20">
        <f>M4/E$66</f>
        <v>-0.91743980030831573</v>
      </c>
      <c r="V4" s="20">
        <f>N4/F$66</f>
        <v>-0.28907437591733454</v>
      </c>
      <c r="W4" s="20">
        <f>O4/G$66</f>
        <v>-0.19965942516615892</v>
      </c>
      <c r="X4" s="20">
        <f>P4/H$66</f>
        <v>1.1621023381753397</v>
      </c>
      <c r="Z4" s="20"/>
      <c r="AA4" s="20"/>
      <c r="AB4" s="20"/>
    </row>
    <row r="5" spans="1:28">
      <c r="A5" s="4" t="s">
        <v>17</v>
      </c>
      <c r="B5" s="1">
        <v>44</v>
      </c>
      <c r="C5" s="1">
        <v>9.8000000000000007</v>
      </c>
      <c r="D5" s="1">
        <v>4260</v>
      </c>
      <c r="E5" s="1">
        <v>0.8</v>
      </c>
      <c r="F5" s="1">
        <v>6</v>
      </c>
      <c r="G5" s="1">
        <v>33</v>
      </c>
      <c r="H5" s="5">
        <v>962.4</v>
      </c>
      <c r="J5" s="3">
        <f>B5-B$65</f>
        <v>6.81666666666667</v>
      </c>
      <c r="K5" s="3">
        <f>C5-C$65</f>
        <v>-0.97166666666666934</v>
      </c>
      <c r="L5" s="3">
        <f>D5-D$65</f>
        <v>472.2833333333333</v>
      </c>
      <c r="M5" s="3">
        <f>E5-E$65</f>
        <v>-10.940000000000003</v>
      </c>
      <c r="N5" s="3">
        <f>F5-F$65</f>
        <v>-11.333333333333332</v>
      </c>
      <c r="O5" s="3">
        <f>G5-G$65</f>
        <v>-18.600000000000001</v>
      </c>
      <c r="P5" s="3">
        <f>H5-H$65</f>
        <v>36.381666666666774</v>
      </c>
      <c r="R5" s="20">
        <f>J5/B$66</f>
        <v>0.72166309188446554</v>
      </c>
      <c r="S5" s="20">
        <f>K5/C$66</f>
        <v>-1.1585040306916206</v>
      </c>
      <c r="T5" s="20">
        <f>L5/D$66</f>
        <v>0.3208535530278524</v>
      </c>
      <c r="U5" s="20">
        <f>M5/E$66</f>
        <v>-1.2180572106035161</v>
      </c>
      <c r="V5" s="20">
        <f>N5/F$66</f>
        <v>-0.44675130823588066</v>
      </c>
      <c r="W5" s="20">
        <f>O5/G$66</f>
        <v>-0.29473534191194883</v>
      </c>
      <c r="X5" s="20">
        <f>P5/H$66</f>
        <v>0.58817806904935255</v>
      </c>
      <c r="Z5" s="20"/>
      <c r="AA5" s="20"/>
      <c r="AB5" s="20"/>
    </row>
    <row r="6" spans="1:28">
      <c r="A6" s="4" t="s">
        <v>18</v>
      </c>
      <c r="B6" s="1">
        <v>47</v>
      </c>
      <c r="C6" s="1">
        <v>11.1</v>
      </c>
      <c r="D6" s="1">
        <v>3125</v>
      </c>
      <c r="E6" s="1">
        <v>27.1</v>
      </c>
      <c r="F6" s="1">
        <v>8</v>
      </c>
      <c r="G6" s="1">
        <v>24</v>
      </c>
      <c r="H6" s="5">
        <v>982.3</v>
      </c>
      <c r="J6" s="3">
        <f>B6-B$65</f>
        <v>9.81666666666667</v>
      </c>
      <c r="K6" s="3">
        <f>C6-C$65</f>
        <v>0.32833333333332959</v>
      </c>
      <c r="L6" s="3">
        <f>D6-D$65</f>
        <v>-662.7166666666667</v>
      </c>
      <c r="M6" s="3">
        <f>E6-E$65</f>
        <v>15.359999999999998</v>
      </c>
      <c r="N6" s="3">
        <f>F6-F$65</f>
        <v>-9.3333333333333321</v>
      </c>
      <c r="O6" s="3">
        <f>G6-G$65</f>
        <v>-27.6</v>
      </c>
      <c r="P6" s="3">
        <f>H6-H$65</f>
        <v>56.281666666666752</v>
      </c>
      <c r="R6" s="20">
        <f>J6/B$66</f>
        <v>1.0392654306111251</v>
      </c>
      <c r="S6" s="20">
        <f>K6/C$66</f>
        <v>0.39146705668309784</v>
      </c>
      <c r="T6" s="20">
        <f>L6/D$66</f>
        <v>-0.4502276115695556</v>
      </c>
      <c r="U6" s="20">
        <f>M6/E$66</f>
        <v>1.7101790452349175</v>
      </c>
      <c r="V6" s="20">
        <f>N6/F$66</f>
        <v>-0.36791284207660763</v>
      </c>
      <c r="W6" s="20">
        <f>O6/G$66</f>
        <v>-0.43734921703063379</v>
      </c>
      <c r="X6" s="20">
        <f>P6/H$66</f>
        <v>0.90989899737631397</v>
      </c>
      <c r="Z6" s="20"/>
      <c r="AA6" s="20"/>
      <c r="AB6" s="20"/>
    </row>
    <row r="7" spans="1:28">
      <c r="A7" s="4" t="s">
        <v>19</v>
      </c>
      <c r="B7" s="1">
        <v>43</v>
      </c>
      <c r="C7" s="1">
        <v>9.6</v>
      </c>
      <c r="D7" s="1">
        <v>6441</v>
      </c>
      <c r="E7" s="1">
        <v>24.4</v>
      </c>
      <c r="F7" s="1">
        <v>38</v>
      </c>
      <c r="G7" s="1">
        <v>206</v>
      </c>
      <c r="H7" s="5">
        <v>1071</v>
      </c>
      <c r="J7" s="3">
        <f>B7-B$65</f>
        <v>5.81666666666667</v>
      </c>
      <c r="K7" s="3">
        <f>C7-C$65</f>
        <v>-1.1716666666666704</v>
      </c>
      <c r="L7" s="3">
        <f>D7-D$65</f>
        <v>2653.2833333333333</v>
      </c>
      <c r="M7" s="3">
        <f>E7-E$65</f>
        <v>12.659999999999995</v>
      </c>
      <c r="N7" s="3">
        <f>F7-F$65</f>
        <v>20.666666666666668</v>
      </c>
      <c r="O7" s="3">
        <f>G7-G$65</f>
        <v>154.4</v>
      </c>
      <c r="P7" s="3">
        <f>H7-H$65</f>
        <v>144.9816666666668</v>
      </c>
      <c r="R7" s="20">
        <f>J7/B$66</f>
        <v>0.61579564564224576</v>
      </c>
      <c r="S7" s="20">
        <f>K7/C$66</f>
        <v>-1.3969611210569635</v>
      </c>
      <c r="T7" s="20">
        <f>L7/D$66</f>
        <v>1.8025522490515942</v>
      </c>
      <c r="U7" s="20">
        <f>M7/E$66</f>
        <v>1.4095616349397169</v>
      </c>
      <c r="V7" s="20">
        <f>N7/F$66</f>
        <v>0.8146641503124884</v>
      </c>
      <c r="W7" s="20">
        <f>O7/G$66</f>
        <v>2.4466202575916616</v>
      </c>
      <c r="X7" s="20">
        <f>P7/H$66</f>
        <v>2.3439013261502599</v>
      </c>
      <c r="Z7" s="20"/>
      <c r="AA7" s="20"/>
      <c r="AB7" s="20"/>
    </row>
    <row r="8" spans="1:28">
      <c r="A8" s="4" t="s">
        <v>20</v>
      </c>
      <c r="B8" s="1">
        <v>53</v>
      </c>
      <c r="C8" s="1">
        <v>10.199999999999999</v>
      </c>
      <c r="D8" s="1">
        <v>3325</v>
      </c>
      <c r="E8" s="1">
        <v>38.5</v>
      </c>
      <c r="F8" s="1">
        <v>32</v>
      </c>
      <c r="G8" s="1">
        <v>72</v>
      </c>
      <c r="H8" s="5">
        <v>1030</v>
      </c>
      <c r="J8" s="3">
        <f>B8-B$65</f>
        <v>15.81666666666667</v>
      </c>
      <c r="K8" s="3">
        <f>C8-C$65</f>
        <v>-0.57166666666667076</v>
      </c>
      <c r="L8" s="3">
        <f>D8-D$65</f>
        <v>-462.7166666666667</v>
      </c>
      <c r="M8" s="3">
        <f>E8-E$65</f>
        <v>26.759999999999998</v>
      </c>
      <c r="N8" s="3">
        <f>F8-F$65</f>
        <v>14.666666666666668</v>
      </c>
      <c r="O8" s="3">
        <f>G8-G$65</f>
        <v>20.399999999999999</v>
      </c>
      <c r="P8" s="3">
        <f>H8-H$65</f>
        <v>103.9816666666668</v>
      </c>
      <c r="R8" s="20">
        <f>J8/B$66</f>
        <v>1.674470108064444</v>
      </c>
      <c r="S8" s="20">
        <f>K8/C$66</f>
        <v>-0.6815898499609393</v>
      </c>
      <c r="T8" s="20">
        <f>L8/D$66</f>
        <v>-0.31435427860084936</v>
      </c>
      <c r="U8" s="20">
        <f>M8/E$66</f>
        <v>2.9794525553702083</v>
      </c>
      <c r="V8" s="20">
        <f>N8/F$66</f>
        <v>0.57814875183466918</v>
      </c>
      <c r="W8" s="20">
        <f>O8/G$66</f>
        <v>0.32325811693568579</v>
      </c>
      <c r="X8" s="20">
        <f>P8/H$66</f>
        <v>1.681059212511796</v>
      </c>
      <c r="Z8" s="20"/>
      <c r="AA8" s="20"/>
      <c r="AB8" s="20"/>
    </row>
    <row r="9" spans="1:28">
      <c r="A9" s="4" t="s">
        <v>21</v>
      </c>
      <c r="B9" s="1">
        <v>43</v>
      </c>
      <c r="C9" s="1">
        <v>12.1</v>
      </c>
      <c r="D9" s="1">
        <v>4679</v>
      </c>
      <c r="E9" s="1">
        <v>3.5</v>
      </c>
      <c r="F9" s="1">
        <v>32</v>
      </c>
      <c r="G9" s="1">
        <v>62</v>
      </c>
      <c r="H9" s="5">
        <v>934.7</v>
      </c>
      <c r="J9" s="3">
        <f>B9-B$65</f>
        <v>5.81666666666667</v>
      </c>
      <c r="K9" s="3">
        <f>C9-C$65</f>
        <v>1.3283333333333296</v>
      </c>
      <c r="L9" s="3">
        <f>D9-D$65</f>
        <v>891.2833333333333</v>
      </c>
      <c r="M9" s="3">
        <f>E9-E$65</f>
        <v>-8.2400000000000038</v>
      </c>
      <c r="N9" s="3">
        <f>F9-F$65</f>
        <v>14.666666666666668</v>
      </c>
      <c r="O9" s="3">
        <f>G9-G$65</f>
        <v>10.399999999999999</v>
      </c>
      <c r="P9" s="3">
        <f>H9-H$65</f>
        <v>8.6816666666668425</v>
      </c>
      <c r="R9" s="20">
        <f>J9/B$66</f>
        <v>0.61579564564224576</v>
      </c>
      <c r="S9" s="20">
        <f>K9/C$66</f>
        <v>1.5837525085098052</v>
      </c>
      <c r="T9" s="20">
        <f>L9/D$66</f>
        <v>0.60550818559729203</v>
      </c>
      <c r="U9" s="20">
        <f>M9/E$66</f>
        <v>-0.91743980030831573</v>
      </c>
      <c r="V9" s="20">
        <f>N9/F$66</f>
        <v>0.57814875183466918</v>
      </c>
      <c r="W9" s="20">
        <f>O9/G$66</f>
        <v>0.16479825569270254</v>
      </c>
      <c r="X9" s="20">
        <f>P9/H$66</f>
        <v>0.14035547032287923</v>
      </c>
      <c r="Z9" s="20"/>
      <c r="AA9" s="20"/>
      <c r="AB9" s="20"/>
    </row>
    <row r="10" spans="1:28">
      <c r="A10" s="4" t="s">
        <v>22</v>
      </c>
      <c r="B10" s="1">
        <v>45</v>
      </c>
      <c r="C10" s="1">
        <v>10.6</v>
      </c>
      <c r="D10" s="1">
        <v>2140</v>
      </c>
      <c r="E10" s="1">
        <v>5.3</v>
      </c>
      <c r="F10" s="1">
        <v>4</v>
      </c>
      <c r="G10" s="1">
        <v>4</v>
      </c>
      <c r="H10" s="5">
        <v>899.5</v>
      </c>
      <c r="J10" s="3">
        <f>B10-B$65</f>
        <v>7.81666666666667</v>
      </c>
      <c r="K10" s="3">
        <f>C10-C$65</f>
        <v>-0.17166666666667041</v>
      </c>
      <c r="L10" s="3">
        <f>D10-D$65</f>
        <v>-1647.7166666666667</v>
      </c>
      <c r="M10" s="3">
        <f>E10-E$65</f>
        <v>-6.4400000000000039</v>
      </c>
      <c r="N10" s="3">
        <f>F10-F$65</f>
        <v>-13.333333333333332</v>
      </c>
      <c r="O10" s="3">
        <f>G10-G$65</f>
        <v>-47.6</v>
      </c>
      <c r="P10" s="3">
        <f>H10-H$65</f>
        <v>-26.518333333333203</v>
      </c>
      <c r="R10" s="20">
        <f>J10/B$66</f>
        <v>0.82753053812668542</v>
      </c>
      <c r="S10" s="20">
        <f>K10/C$66</f>
        <v>-0.2046756692302559</v>
      </c>
      <c r="T10" s="20">
        <f>L10/D$66</f>
        <v>-1.1194037764404339</v>
      </c>
      <c r="U10" s="20">
        <f>M10/E$66</f>
        <v>-0.7170281934448488</v>
      </c>
      <c r="V10" s="20">
        <f>N10/F$66</f>
        <v>-0.52558977439515375</v>
      </c>
      <c r="W10" s="20">
        <f>O10/G$66</f>
        <v>-0.75426893951660023</v>
      </c>
      <c r="X10" s="20">
        <f>P10/H$66</f>
        <v>-0.42871873455697351</v>
      </c>
      <c r="Z10" s="20"/>
      <c r="AA10" s="20"/>
      <c r="AB10" s="20"/>
    </row>
    <row r="11" spans="1:28">
      <c r="A11" s="4" t="s">
        <v>23</v>
      </c>
      <c r="B11" s="1">
        <v>36</v>
      </c>
      <c r="C11" s="1">
        <v>10.5</v>
      </c>
      <c r="D11" s="1">
        <v>6582</v>
      </c>
      <c r="E11" s="1">
        <v>8.1</v>
      </c>
      <c r="F11" s="1">
        <v>12</v>
      </c>
      <c r="G11" s="1">
        <v>37</v>
      </c>
      <c r="H11" s="5">
        <v>1002</v>
      </c>
      <c r="J11" s="3">
        <f>B11-B$65</f>
        <v>-1.18333333333333</v>
      </c>
      <c r="K11" s="3">
        <f>C11-C$65</f>
        <v>-0.27166666666667005</v>
      </c>
      <c r="L11" s="3">
        <f>D11-D$65</f>
        <v>2794.2833333333333</v>
      </c>
      <c r="M11" s="3">
        <f>E11-E$65</f>
        <v>-3.6400000000000041</v>
      </c>
      <c r="N11" s="3">
        <f>F11-F$65</f>
        <v>-5.3333333333333321</v>
      </c>
      <c r="O11" s="3">
        <f>G11-G$65</f>
        <v>-14.600000000000001</v>
      </c>
      <c r="P11" s="3">
        <f>H11-H$65</f>
        <v>75.981666666666797</v>
      </c>
      <c r="R11" s="20">
        <f>J11/B$66</f>
        <v>-0.12527647805329312</v>
      </c>
      <c r="S11" s="20">
        <f>K11/C$66</f>
        <v>-0.32390421441292622</v>
      </c>
      <c r="T11" s="20">
        <f>L11/D$66</f>
        <v>1.8983429487945322</v>
      </c>
      <c r="U11" s="20">
        <f>M11/E$66</f>
        <v>-0.4052768049905669</v>
      </c>
      <c r="V11" s="20">
        <f>N11/F$66</f>
        <v>-0.21023590975806147</v>
      </c>
      <c r="W11" s="20">
        <f>O11/G$66</f>
        <v>-0.23135139741475555</v>
      </c>
      <c r="X11" s="20">
        <f>P11/H$66</f>
        <v>1.2283865495391864</v>
      </c>
      <c r="Z11" s="20"/>
      <c r="AA11" s="20"/>
      <c r="AB11" s="20"/>
    </row>
    <row r="12" spans="1:28">
      <c r="A12" s="4" t="s">
        <v>24</v>
      </c>
      <c r="B12" s="1">
        <v>36</v>
      </c>
      <c r="C12" s="1">
        <v>10.7</v>
      </c>
      <c r="D12" s="1">
        <v>4213</v>
      </c>
      <c r="E12" s="1">
        <v>6.7</v>
      </c>
      <c r="F12" s="1">
        <v>7</v>
      </c>
      <c r="G12" s="1">
        <v>20</v>
      </c>
      <c r="H12" s="5">
        <v>912.3</v>
      </c>
      <c r="J12" s="3">
        <f>B12-B$65</f>
        <v>-1.18333333333333</v>
      </c>
      <c r="K12" s="3">
        <f>C12-C$65</f>
        <v>-7.1666666666670764E-2</v>
      </c>
      <c r="L12" s="3">
        <f>D12-D$65</f>
        <v>425.2833333333333</v>
      </c>
      <c r="M12" s="3">
        <f>E12-E$65</f>
        <v>-5.0400000000000036</v>
      </c>
      <c r="N12" s="3">
        <f>F12-F$65</f>
        <v>-10.333333333333332</v>
      </c>
      <c r="O12" s="3">
        <f>G12-G$65</f>
        <v>-31.6</v>
      </c>
      <c r="P12" s="3">
        <f>H12-H$65</f>
        <v>-13.718333333333248</v>
      </c>
      <c r="R12" s="20">
        <f>J12/B$66</f>
        <v>-0.12527647805329312</v>
      </c>
      <c r="S12" s="20">
        <f>K12/C$66</f>
        <v>-8.5447124047585588E-2</v>
      </c>
      <c r="T12" s="20">
        <f>L12/D$66</f>
        <v>0.28892331978020647</v>
      </c>
      <c r="U12" s="20">
        <f>M12/E$66</f>
        <v>-0.56115249921770782</v>
      </c>
      <c r="V12" s="20">
        <f>N12/F$66</f>
        <v>-0.40733207515624414</v>
      </c>
      <c r="W12" s="20">
        <f>O12/G$66</f>
        <v>-0.5007331615278271</v>
      </c>
      <c r="X12" s="20">
        <f>P12/H$66</f>
        <v>-0.22178266005520988</v>
      </c>
      <c r="Z12" s="20"/>
      <c r="AA12" s="20"/>
      <c r="AB12" s="20"/>
    </row>
    <row r="13" spans="1:28">
      <c r="A13" s="4" t="s">
        <v>25</v>
      </c>
      <c r="B13" s="1">
        <v>52</v>
      </c>
      <c r="C13" s="1">
        <v>9.6</v>
      </c>
      <c r="D13" s="1">
        <v>2302</v>
      </c>
      <c r="E13" s="1">
        <v>22.2</v>
      </c>
      <c r="F13" s="1">
        <v>8</v>
      </c>
      <c r="G13" s="1">
        <v>27</v>
      </c>
      <c r="H13" s="5">
        <v>1018</v>
      </c>
      <c r="J13" s="3">
        <f>B13-B$65</f>
        <v>14.81666666666667</v>
      </c>
      <c r="K13" s="3">
        <f>C13-C$65</f>
        <v>-1.1716666666666704</v>
      </c>
      <c r="L13" s="3">
        <f>D13-D$65</f>
        <v>-1485.7166666666667</v>
      </c>
      <c r="M13" s="3">
        <f>E13-E$65</f>
        <v>10.459999999999996</v>
      </c>
      <c r="N13" s="3">
        <f>F13-F$65</f>
        <v>-9.3333333333333321</v>
      </c>
      <c r="O13" s="3">
        <f>G13-G$65</f>
        <v>-24.6</v>
      </c>
      <c r="P13" s="3">
        <f>H13-H$65</f>
        <v>91.981666666666797</v>
      </c>
      <c r="R13" s="20">
        <f>J13/B$66</f>
        <v>1.5686026618222242</v>
      </c>
      <c r="S13" s="20">
        <f>K13/C$66</f>
        <v>-1.3969611210569635</v>
      </c>
      <c r="T13" s="20">
        <f>L13/D$66</f>
        <v>-1.009346376735782</v>
      </c>
      <c r="U13" s="20">
        <f>M13/E$66</f>
        <v>1.1646141154399241</v>
      </c>
      <c r="V13" s="20">
        <f>N13/F$66</f>
        <v>-0.36791284207660763</v>
      </c>
      <c r="W13" s="20">
        <f>O13/G$66</f>
        <v>-0.3898112586577388</v>
      </c>
      <c r="X13" s="20">
        <f>P13/H$66</f>
        <v>1.487056642666392</v>
      </c>
      <c r="Z13" s="20"/>
      <c r="AA13" s="20"/>
      <c r="AB13" s="20"/>
    </row>
    <row r="14" spans="1:28">
      <c r="A14" s="4" t="s">
        <v>26</v>
      </c>
      <c r="B14" s="1">
        <v>33</v>
      </c>
      <c r="C14" s="1">
        <v>10.9</v>
      </c>
      <c r="D14" s="1">
        <v>6122</v>
      </c>
      <c r="E14" s="1">
        <v>16.3</v>
      </c>
      <c r="F14" s="1">
        <v>63</v>
      </c>
      <c r="G14" s="1">
        <v>278</v>
      </c>
      <c r="H14" s="5">
        <v>1025</v>
      </c>
      <c r="J14" s="3">
        <f>B14-B$65</f>
        <v>-4.18333333333333</v>
      </c>
      <c r="K14" s="3">
        <f>C14-C$65</f>
        <v>0.1283333333333303</v>
      </c>
      <c r="L14" s="3">
        <f>D14-D$65</f>
        <v>2334.2833333333333</v>
      </c>
      <c r="M14" s="3">
        <f>E14-E$65</f>
        <v>4.5599999999999969</v>
      </c>
      <c r="N14" s="3">
        <f>F14-F$65</f>
        <v>45.666666666666671</v>
      </c>
      <c r="O14" s="3">
        <f>G14-G$65</f>
        <v>226.4</v>
      </c>
      <c r="P14" s="3">
        <f>H14-H$65</f>
        <v>98.981666666666797</v>
      </c>
      <c r="R14" s="20">
        <f>J14/B$66</f>
        <v>-0.44287881677995261</v>
      </c>
      <c r="S14" s="20">
        <f>K14/C$66</f>
        <v>0.15300996631775718</v>
      </c>
      <c r="T14" s="20">
        <f>L14/D$66</f>
        <v>1.5858342829665077</v>
      </c>
      <c r="U14" s="20">
        <f>M14/E$66</f>
        <v>0.50770940405411591</v>
      </c>
      <c r="V14" s="20">
        <f>N14/F$66</f>
        <v>1.8001449773034019</v>
      </c>
      <c r="W14" s="20">
        <f>O14/G$66</f>
        <v>3.5875312585411407</v>
      </c>
      <c r="X14" s="20">
        <f>P14/H$66</f>
        <v>1.6002248084095443</v>
      </c>
      <c r="Z14" s="20"/>
      <c r="AA14" s="20"/>
      <c r="AB14" s="20"/>
    </row>
    <row r="15" spans="1:28">
      <c r="A15" s="4" t="s">
        <v>27</v>
      </c>
      <c r="B15" s="1">
        <v>40</v>
      </c>
      <c r="C15" s="1">
        <v>10.199999999999999</v>
      </c>
      <c r="D15" s="1">
        <v>4101</v>
      </c>
      <c r="E15" s="1">
        <v>13</v>
      </c>
      <c r="F15" s="1">
        <v>26</v>
      </c>
      <c r="G15" s="1">
        <v>146</v>
      </c>
      <c r="H15" s="5">
        <v>970.5</v>
      </c>
      <c r="J15" s="3">
        <f>B15-B$65</f>
        <v>2.81666666666667</v>
      </c>
      <c r="K15" s="3">
        <f>C15-C$65</f>
        <v>-0.57166666666667076</v>
      </c>
      <c r="L15" s="3">
        <f>D15-D$65</f>
        <v>313.2833333333333</v>
      </c>
      <c r="M15" s="3">
        <f>E15-E$65</f>
        <v>1.2599999999999962</v>
      </c>
      <c r="N15" s="3">
        <f>F15-F$65</f>
        <v>8.6666666666666679</v>
      </c>
      <c r="O15" s="3">
        <f>G15-G$65</f>
        <v>94.4</v>
      </c>
      <c r="P15" s="3">
        <f>H15-H$65</f>
        <v>44.481666666666797</v>
      </c>
      <c r="R15" s="20">
        <f>J15/B$66</f>
        <v>0.29819330691558621</v>
      </c>
      <c r="S15" s="20">
        <f>K15/C$66</f>
        <v>-0.6815898499609393</v>
      </c>
      <c r="T15" s="20">
        <f>L15/D$66</f>
        <v>0.21283425331773095</v>
      </c>
      <c r="U15" s="20">
        <f>M15/E$66</f>
        <v>0.14028812480442643</v>
      </c>
      <c r="V15" s="20">
        <f>N15/F$66</f>
        <v>0.34163335335685002</v>
      </c>
      <c r="W15" s="20">
        <f>O15/G$66</f>
        <v>1.4958610901337619</v>
      </c>
      <c r="X15" s="20">
        <f>P15/H$66</f>
        <v>0.71912980369500068</v>
      </c>
      <c r="Z15" s="20"/>
      <c r="AA15" s="20"/>
      <c r="AB15" s="20"/>
    </row>
    <row r="16" spans="1:28">
      <c r="A16" s="4" t="s">
        <v>28</v>
      </c>
      <c r="B16" s="1">
        <v>35</v>
      </c>
      <c r="C16" s="1">
        <v>11.1</v>
      </c>
      <c r="D16" s="1">
        <v>3042</v>
      </c>
      <c r="E16" s="1">
        <v>14.7</v>
      </c>
      <c r="F16" s="1">
        <v>21</v>
      </c>
      <c r="G16" s="1">
        <v>64</v>
      </c>
      <c r="H16" s="5">
        <v>986</v>
      </c>
      <c r="J16" s="3">
        <f>B16-B$65</f>
        <v>-2.18333333333333</v>
      </c>
      <c r="K16" s="3">
        <f>C16-C$65</f>
        <v>0.32833333333332959</v>
      </c>
      <c r="L16" s="3">
        <f>D16-D$65</f>
        <v>-745.7166666666667</v>
      </c>
      <c r="M16" s="3">
        <f>E16-E$65</f>
        <v>2.9599999999999955</v>
      </c>
      <c r="N16" s="3">
        <f>F16-F$65</f>
        <v>3.6666666666666679</v>
      </c>
      <c r="O16" s="3">
        <f>G16-G$65</f>
        <v>12.399999999999999</v>
      </c>
      <c r="P16" s="3">
        <f>H16-H$65</f>
        <v>59.981666666666797</v>
      </c>
      <c r="R16" s="20">
        <f>J16/B$66</f>
        <v>-0.23114392429551295</v>
      </c>
      <c r="S16" s="20">
        <f>K16/C$66</f>
        <v>0.39146705668309784</v>
      </c>
      <c r="T16" s="20">
        <f>L16/D$66</f>
        <v>-0.50661504475156871</v>
      </c>
      <c r="U16" s="20">
        <f>M16/E$66</f>
        <v>0.32956575350881179</v>
      </c>
      <c r="V16" s="20">
        <f>N16/F$66</f>
        <v>0.14453718795866735</v>
      </c>
      <c r="W16" s="20">
        <f>O16/G$66</f>
        <v>0.19649022794129919</v>
      </c>
      <c r="X16" s="20">
        <f>P16/H$66</f>
        <v>0.96971645641198101</v>
      </c>
      <c r="Z16" s="20"/>
      <c r="AA16" s="20"/>
      <c r="AB16" s="20"/>
    </row>
    <row r="17" spans="1:28">
      <c r="A17" s="4" t="s">
        <v>29</v>
      </c>
      <c r="B17" s="1">
        <v>37</v>
      </c>
      <c r="C17" s="1">
        <v>11.9</v>
      </c>
      <c r="D17" s="1">
        <v>4259</v>
      </c>
      <c r="E17" s="1">
        <v>13.1</v>
      </c>
      <c r="F17" s="1">
        <v>9</v>
      </c>
      <c r="G17" s="1">
        <v>15</v>
      </c>
      <c r="H17" s="5">
        <v>958.8</v>
      </c>
      <c r="J17" s="3">
        <f>B17-B$65</f>
        <v>-0.18333333333333002</v>
      </c>
      <c r="K17" s="3">
        <f>C17-C$65</f>
        <v>1.1283333333333303</v>
      </c>
      <c r="L17" s="3">
        <f>D17-D$65</f>
        <v>471.2833333333333</v>
      </c>
      <c r="M17" s="3">
        <f>E17-E$65</f>
        <v>1.3599999999999959</v>
      </c>
      <c r="N17" s="3">
        <f>F17-F$65</f>
        <v>-8.3333333333333321</v>
      </c>
      <c r="O17" s="3">
        <f>G17-G$65</f>
        <v>-36.6</v>
      </c>
      <c r="P17" s="3">
        <f>H17-H$65</f>
        <v>32.781666666666752</v>
      </c>
      <c r="R17" s="20">
        <f>J17/B$66</f>
        <v>-1.9409031811073285E-2</v>
      </c>
      <c r="S17" s="20">
        <f>K17/C$66</f>
        <v>1.3452954181444647</v>
      </c>
      <c r="T17" s="20">
        <f>L17/D$66</f>
        <v>0.32017418636300887</v>
      </c>
      <c r="U17" s="20">
        <f>M17/E$66</f>
        <v>0.15142210296350789</v>
      </c>
      <c r="V17" s="20">
        <f>N17/F$66</f>
        <v>-0.32849360899697105</v>
      </c>
      <c r="W17" s="20">
        <f>O17/G$66</f>
        <v>-0.57996309214931874</v>
      </c>
      <c r="X17" s="20">
        <f>P17/H$66</f>
        <v>0.52997729809573102</v>
      </c>
      <c r="Z17" s="20"/>
      <c r="AA17" s="20"/>
      <c r="AB17" s="20"/>
    </row>
    <row r="18" spans="1:28">
      <c r="A18" s="4" t="s">
        <v>30</v>
      </c>
      <c r="B18" s="1">
        <v>35</v>
      </c>
      <c r="C18" s="1">
        <v>11.8</v>
      </c>
      <c r="D18" s="1">
        <v>1441</v>
      </c>
      <c r="E18" s="1">
        <v>14.8</v>
      </c>
      <c r="F18" s="1">
        <v>1</v>
      </c>
      <c r="G18" s="1">
        <v>1</v>
      </c>
      <c r="H18" s="5">
        <v>860.1</v>
      </c>
      <c r="J18" s="3">
        <f>B18-B$65</f>
        <v>-2.18333333333333</v>
      </c>
      <c r="K18" s="3">
        <f>C18-C$65</f>
        <v>1.0283333333333307</v>
      </c>
      <c r="L18" s="3">
        <f>D18-D$65</f>
        <v>-2346.7166666666667</v>
      </c>
      <c r="M18" s="3">
        <f>E18-E$65</f>
        <v>3.0599999999999969</v>
      </c>
      <c r="N18" s="3">
        <f>F18-F$65</f>
        <v>-16.333333333333332</v>
      </c>
      <c r="O18" s="3">
        <f>G18-G$65</f>
        <v>-50.6</v>
      </c>
      <c r="P18" s="3">
        <f>H18-H$65</f>
        <v>-65.91833333333318</v>
      </c>
      <c r="R18" s="20">
        <f>J18/B$66</f>
        <v>-0.23114392429551295</v>
      </c>
      <c r="S18" s="20">
        <f>K18/C$66</f>
        <v>1.2260668729617943</v>
      </c>
      <c r="T18" s="20">
        <f>L18/D$66</f>
        <v>-1.5942810751660623</v>
      </c>
      <c r="U18" s="20">
        <f>M18/E$66</f>
        <v>0.34069973166789347</v>
      </c>
      <c r="V18" s="20">
        <f>N18/F$66</f>
        <v>-0.64384747363406336</v>
      </c>
      <c r="W18" s="20">
        <f>O18/G$66</f>
        <v>-0.80180689788949522</v>
      </c>
      <c r="X18" s="20">
        <f>P18/H$66</f>
        <v>-1.0656938388827166</v>
      </c>
      <c r="Z18" s="20"/>
      <c r="AA18" s="20"/>
      <c r="AB18" s="20"/>
    </row>
    <row r="19" spans="1:28">
      <c r="A19" s="4" t="s">
        <v>31</v>
      </c>
      <c r="B19" s="1">
        <v>36</v>
      </c>
      <c r="C19" s="1">
        <v>11.4</v>
      </c>
      <c r="D19" s="1">
        <v>4029</v>
      </c>
      <c r="E19" s="1">
        <v>12.4</v>
      </c>
      <c r="F19" s="1">
        <v>4</v>
      </c>
      <c r="G19" s="1">
        <v>16</v>
      </c>
      <c r="H19" s="5">
        <v>936.2</v>
      </c>
      <c r="J19" s="3">
        <f>B19-B$65</f>
        <v>-1.18333333333333</v>
      </c>
      <c r="K19" s="3">
        <f>C19-C$65</f>
        <v>0.6283333333333303</v>
      </c>
      <c r="L19" s="3">
        <f>D19-D$65</f>
        <v>241.2833333333333</v>
      </c>
      <c r="M19" s="3">
        <f>E19-E$65</f>
        <v>0.65999999999999659</v>
      </c>
      <c r="N19" s="3">
        <f>F19-F$65</f>
        <v>-13.333333333333332</v>
      </c>
      <c r="O19" s="3">
        <f>G19-G$65</f>
        <v>-35.6</v>
      </c>
      <c r="P19" s="3">
        <f>H19-H$65</f>
        <v>10.181666666666843</v>
      </c>
      <c r="R19" s="20">
        <f>J19/B$66</f>
        <v>-0.12527647805329312</v>
      </c>
      <c r="S19" s="20">
        <f>K19/C$66</f>
        <v>0.74915269223111092</v>
      </c>
      <c r="T19" s="20">
        <f>L19/D$66</f>
        <v>0.16391985344899671</v>
      </c>
      <c r="U19" s="20">
        <f>M19/E$66</f>
        <v>7.3484255849937494E-2</v>
      </c>
      <c r="V19" s="20">
        <f>N19/F$66</f>
        <v>-0.52558977439515375</v>
      </c>
      <c r="W19" s="20">
        <f>O19/G$66</f>
        <v>-0.56411710602502041</v>
      </c>
      <c r="X19" s="20">
        <f>P19/H$66</f>
        <v>0.16460579155355473</v>
      </c>
      <c r="Z19" s="20"/>
      <c r="AA19" s="20"/>
      <c r="AB19" s="20"/>
    </row>
    <row r="20" spans="1:28">
      <c r="A20" s="4" t="s">
        <v>32</v>
      </c>
      <c r="B20" s="1">
        <v>15</v>
      </c>
      <c r="C20" s="1">
        <v>12.2</v>
      </c>
      <c r="D20" s="1">
        <v>4824</v>
      </c>
      <c r="E20" s="1">
        <v>4.7</v>
      </c>
      <c r="F20" s="1">
        <v>8</v>
      </c>
      <c r="G20" s="1">
        <v>28</v>
      </c>
      <c r="H20" s="5">
        <v>871.8</v>
      </c>
      <c r="J20" s="3">
        <f>B20-B$65</f>
        <v>-22.18333333333333</v>
      </c>
      <c r="K20" s="3">
        <f>C20-C$65</f>
        <v>1.4283333333333292</v>
      </c>
      <c r="L20" s="3">
        <f>D20-D$65</f>
        <v>1036.2833333333333</v>
      </c>
      <c r="M20" s="3">
        <f>E20-E$65</f>
        <v>-7.0400000000000036</v>
      </c>
      <c r="N20" s="3">
        <f>F20-F$65</f>
        <v>-9.3333333333333321</v>
      </c>
      <c r="O20" s="3">
        <f>G20-G$65</f>
        <v>-23.6</v>
      </c>
      <c r="P20" s="3">
        <f>H20-H$65</f>
        <v>-54.218333333333248</v>
      </c>
      <c r="R20" s="20">
        <f>J20/B$66</f>
        <v>-2.3484928491399097</v>
      </c>
      <c r="S20" s="20">
        <f>K20/C$66</f>
        <v>1.7029810536924757</v>
      </c>
      <c r="T20" s="20">
        <f>L20/D$66</f>
        <v>0.70401635199960411</v>
      </c>
      <c r="U20" s="20">
        <f>M20/E$66</f>
        <v>-0.78383206239933778</v>
      </c>
      <c r="V20" s="20">
        <f>N20/F$66</f>
        <v>-0.36791284207660763</v>
      </c>
      <c r="W20" s="20">
        <f>O20/G$66</f>
        <v>-0.37396527253344047</v>
      </c>
      <c r="X20" s="20">
        <f>P20/H$66</f>
        <v>-0.87654133328344874</v>
      </c>
      <c r="Z20" s="20"/>
      <c r="AA20" s="20"/>
      <c r="AB20" s="20"/>
    </row>
    <row r="21" spans="1:28">
      <c r="A21" s="4" t="s">
        <v>33</v>
      </c>
      <c r="B21" s="1">
        <v>31</v>
      </c>
      <c r="C21" s="1">
        <v>10.8</v>
      </c>
      <c r="D21" s="1">
        <v>4834</v>
      </c>
      <c r="E21" s="1">
        <v>15.8</v>
      </c>
      <c r="F21" s="1">
        <v>35</v>
      </c>
      <c r="G21" s="1">
        <v>124</v>
      </c>
      <c r="H21" s="5">
        <v>959.2</v>
      </c>
      <c r="J21" s="3">
        <f>B21-B$65</f>
        <v>-6.18333333333333</v>
      </c>
      <c r="K21" s="3">
        <f>C21-C$65</f>
        <v>2.8333333333330657E-2</v>
      </c>
      <c r="L21" s="3">
        <f>D21-D$65</f>
        <v>1046.2833333333333</v>
      </c>
      <c r="M21" s="3">
        <f>E21-E$65</f>
        <v>4.0599999999999969</v>
      </c>
      <c r="N21" s="3">
        <f>F21-F$65</f>
        <v>17.666666666666668</v>
      </c>
      <c r="O21" s="3">
        <f>G21-G$65</f>
        <v>72.400000000000006</v>
      </c>
      <c r="P21" s="3">
        <f>H21-H$65</f>
        <v>33.181666666666843</v>
      </c>
      <c r="R21" s="20">
        <f>J21/B$66</f>
        <v>-0.65461370926439233</v>
      </c>
      <c r="S21" s="20">
        <f>K21/C$66</f>
        <v>3.3781421135086857E-2</v>
      </c>
      <c r="T21" s="20">
        <f>L21/D$66</f>
        <v>0.71081001864803939</v>
      </c>
      <c r="U21" s="20">
        <f>M21/E$66</f>
        <v>0.45203951325870839</v>
      </c>
      <c r="V21" s="20">
        <f>N21/F$66</f>
        <v>0.69640645107357879</v>
      </c>
      <c r="W21" s="20">
        <f>O21/G$66</f>
        <v>1.1472493953991987</v>
      </c>
      <c r="X21" s="20">
        <f>P21/H$66</f>
        <v>0.53644405042391263</v>
      </c>
      <c r="Z21" s="20"/>
      <c r="AA21" s="20"/>
      <c r="AB21" s="20"/>
    </row>
    <row r="22" spans="1:28">
      <c r="A22" s="4" t="s">
        <v>34</v>
      </c>
      <c r="B22" s="1">
        <v>30</v>
      </c>
      <c r="C22" s="1">
        <v>10.8</v>
      </c>
      <c r="D22" s="1">
        <v>3694</v>
      </c>
      <c r="E22" s="1">
        <v>13.1</v>
      </c>
      <c r="F22" s="1">
        <v>4</v>
      </c>
      <c r="G22" s="1">
        <v>11</v>
      </c>
      <c r="H22" s="5">
        <v>941.2</v>
      </c>
      <c r="J22" s="3">
        <f>B22-B$65</f>
        <v>-7.18333333333333</v>
      </c>
      <c r="K22" s="3">
        <f>C22-C$65</f>
        <v>2.8333333333330657E-2</v>
      </c>
      <c r="L22" s="3">
        <f>D22-D$65</f>
        <v>-93.716666666666697</v>
      </c>
      <c r="M22" s="3">
        <f>E22-E$65</f>
        <v>1.3599999999999959</v>
      </c>
      <c r="N22" s="3">
        <f>F22-F$65</f>
        <v>-13.333333333333332</v>
      </c>
      <c r="O22" s="3">
        <f>G22-G$65</f>
        <v>-40.6</v>
      </c>
      <c r="P22" s="3">
        <f>H22-H$65</f>
        <v>15.181666666666843</v>
      </c>
      <c r="R22" s="20">
        <f>J22/B$66</f>
        <v>-0.76048115550661211</v>
      </c>
      <c r="S22" s="20">
        <f>K22/C$66</f>
        <v>3.3781421135086857E-2</v>
      </c>
      <c r="T22" s="20">
        <f>L22/D$66</f>
        <v>-6.3667979273586292E-2</v>
      </c>
      <c r="U22" s="20">
        <f>M22/E$66</f>
        <v>0.15142210296350789</v>
      </c>
      <c r="V22" s="20">
        <f>N22/F$66</f>
        <v>-0.52558977439515375</v>
      </c>
      <c r="W22" s="20">
        <f>O22/G$66</f>
        <v>-0.64334703664651194</v>
      </c>
      <c r="X22" s="20">
        <f>P22/H$66</f>
        <v>0.24544019565580644</v>
      </c>
      <c r="Z22" s="20"/>
      <c r="AA22" s="20"/>
      <c r="AB22" s="20"/>
    </row>
    <row r="23" spans="1:28">
      <c r="A23" s="4" t="s">
        <v>35</v>
      </c>
      <c r="B23" s="1">
        <v>31</v>
      </c>
      <c r="C23" s="1">
        <v>11.4</v>
      </c>
      <c r="D23" s="1">
        <v>1844</v>
      </c>
      <c r="E23" s="1">
        <v>11.5</v>
      </c>
      <c r="F23" s="1">
        <v>1</v>
      </c>
      <c r="G23" s="1">
        <v>1</v>
      </c>
      <c r="H23" s="5">
        <v>891.7</v>
      </c>
      <c r="J23" s="3">
        <f>B23-B$65</f>
        <v>-6.18333333333333</v>
      </c>
      <c r="K23" s="3">
        <f>C23-C$65</f>
        <v>0.6283333333333303</v>
      </c>
      <c r="L23" s="3">
        <f>D23-D$65</f>
        <v>-1943.7166666666667</v>
      </c>
      <c r="M23" s="3">
        <f>E23-E$65</f>
        <v>-0.24000000000000377</v>
      </c>
      <c r="N23" s="3">
        <f>F23-F$65</f>
        <v>-16.333333333333332</v>
      </c>
      <c r="O23" s="3">
        <f>G23-G$65</f>
        <v>-50.6</v>
      </c>
      <c r="P23" s="3">
        <f>H23-H$65</f>
        <v>-34.318333333333157</v>
      </c>
      <c r="R23" s="20">
        <f>J23/B$66</f>
        <v>-0.65461370926439233</v>
      </c>
      <c r="S23" s="20">
        <f>K23/C$66</f>
        <v>0.74915269223111092</v>
      </c>
      <c r="T23" s="20">
        <f>L23/D$66</f>
        <v>-1.3204963092341193</v>
      </c>
      <c r="U23" s="20">
        <f>M23/E$66</f>
        <v>-2.6721547581796009E-2</v>
      </c>
      <c r="V23" s="20">
        <f>N23/F$66</f>
        <v>-0.64384747363406336</v>
      </c>
      <c r="W23" s="20">
        <f>O23/G$66</f>
        <v>-0.80180689788949522</v>
      </c>
      <c r="X23" s="20">
        <f>P23/H$66</f>
        <v>-0.55482040495648544</v>
      </c>
      <c r="Z23" s="20"/>
      <c r="AA23" s="20"/>
      <c r="AB23" s="20"/>
    </row>
    <row r="24" spans="1:28">
      <c r="A24" s="4" t="s">
        <v>36</v>
      </c>
      <c r="B24" s="1">
        <v>31</v>
      </c>
      <c r="C24" s="1">
        <v>10.9</v>
      </c>
      <c r="D24" s="1">
        <v>3226</v>
      </c>
      <c r="E24" s="1">
        <v>5.0999999999999996</v>
      </c>
      <c r="F24" s="1">
        <v>3</v>
      </c>
      <c r="G24" s="1">
        <v>10</v>
      </c>
      <c r="H24" s="5">
        <v>871.3</v>
      </c>
      <c r="J24" s="3">
        <f>B24-B$65</f>
        <v>-6.18333333333333</v>
      </c>
      <c r="K24" s="3">
        <f>C24-C$65</f>
        <v>0.1283333333333303</v>
      </c>
      <c r="L24" s="3">
        <f>D24-D$65</f>
        <v>-561.7166666666667</v>
      </c>
      <c r="M24" s="3">
        <f>E24-E$65</f>
        <v>-6.6400000000000041</v>
      </c>
      <c r="N24" s="3">
        <f>F24-F$65</f>
        <v>-14.333333333333332</v>
      </c>
      <c r="O24" s="3">
        <f>G24-G$65</f>
        <v>-41.6</v>
      </c>
      <c r="P24" s="3">
        <f>H24-H$65</f>
        <v>-54.718333333333248</v>
      </c>
      <c r="R24" s="20">
        <f>J24/B$66</f>
        <v>-0.65461370926439233</v>
      </c>
      <c r="S24" s="20">
        <f>K24/C$66</f>
        <v>0.15300996631775718</v>
      </c>
      <c r="T24" s="20">
        <f>L24/D$66</f>
        <v>-0.38161157842035898</v>
      </c>
      <c r="U24" s="20">
        <f>M24/E$66</f>
        <v>-0.73929614976301183</v>
      </c>
      <c r="V24" s="20">
        <f>N24/F$66</f>
        <v>-0.56500900747479033</v>
      </c>
      <c r="W24" s="20">
        <f>O24/G$66</f>
        <v>-0.65919302277081027</v>
      </c>
      <c r="X24" s="20">
        <f>P24/H$66</f>
        <v>-0.88462477369367387</v>
      </c>
      <c r="Z24" s="20"/>
      <c r="AA24" s="20"/>
      <c r="AB24" s="20"/>
    </row>
    <row r="25" spans="1:28">
      <c r="A25" s="4" t="s">
        <v>37</v>
      </c>
      <c r="B25" s="1">
        <v>42</v>
      </c>
      <c r="C25" s="1">
        <v>10.4</v>
      </c>
      <c r="D25" s="1">
        <v>2269</v>
      </c>
      <c r="E25" s="1">
        <v>22.7</v>
      </c>
      <c r="F25" s="1">
        <v>3</v>
      </c>
      <c r="G25" s="1">
        <v>5</v>
      </c>
      <c r="H25" s="5">
        <v>971.1</v>
      </c>
      <c r="J25" s="3">
        <f>B25-B$65</f>
        <v>4.81666666666667</v>
      </c>
      <c r="K25" s="3">
        <f>C25-C$65</f>
        <v>-0.3716666666666697</v>
      </c>
      <c r="L25" s="3">
        <f>D25-D$65</f>
        <v>-1518.7166666666667</v>
      </c>
      <c r="M25" s="3">
        <f>E25-E$65</f>
        <v>10.959999999999996</v>
      </c>
      <c r="N25" s="3">
        <f>F25-F$65</f>
        <v>-14.333333333333332</v>
      </c>
      <c r="O25" s="3">
        <f>G25-G$65</f>
        <v>-46.6</v>
      </c>
      <c r="P25" s="3">
        <f>H25-H$65</f>
        <v>45.08166666666682</v>
      </c>
      <c r="R25" s="20">
        <f>J25/B$66</f>
        <v>0.50992819940002587</v>
      </c>
      <c r="S25" s="20">
        <f>K25/C$66</f>
        <v>-0.44313275959559656</v>
      </c>
      <c r="T25" s="20">
        <f>L25/D$66</f>
        <v>-1.0317654766756184</v>
      </c>
      <c r="U25" s="20">
        <f>M25/E$66</f>
        <v>1.2202840062353315</v>
      </c>
      <c r="V25" s="20">
        <f>N25/F$66</f>
        <v>-0.56500900747479033</v>
      </c>
      <c r="W25" s="20">
        <f>O25/G$66</f>
        <v>-0.73842295339230191</v>
      </c>
      <c r="X25" s="20">
        <f>P25/H$66</f>
        <v>0.72882993218727132</v>
      </c>
      <c r="Z25" s="20"/>
      <c r="AA25" s="20"/>
      <c r="AB25" s="20"/>
    </row>
    <row r="26" spans="1:28">
      <c r="A26" s="4" t="s">
        <v>38</v>
      </c>
      <c r="B26" s="1">
        <v>43</v>
      </c>
      <c r="C26" s="1">
        <v>11.5</v>
      </c>
      <c r="D26" s="1">
        <v>2909</v>
      </c>
      <c r="E26" s="1">
        <v>7.2</v>
      </c>
      <c r="F26" s="1">
        <v>3</v>
      </c>
      <c r="G26" s="1">
        <v>10</v>
      </c>
      <c r="H26" s="5">
        <v>887.5</v>
      </c>
      <c r="J26" s="3">
        <f>B26-B$65</f>
        <v>5.81666666666667</v>
      </c>
      <c r="K26" s="3">
        <f>C26-C$65</f>
        <v>0.72833333333332995</v>
      </c>
      <c r="L26" s="3">
        <f>D26-D$65</f>
        <v>-878.7166666666667</v>
      </c>
      <c r="M26" s="3">
        <f>E26-E$65</f>
        <v>-4.5400000000000036</v>
      </c>
      <c r="N26" s="3">
        <f>F26-F$65</f>
        <v>-14.333333333333332</v>
      </c>
      <c r="O26" s="3">
        <f>G26-G$65</f>
        <v>-41.6</v>
      </c>
      <c r="P26" s="3">
        <f>H26-H$65</f>
        <v>-38.518333333333203</v>
      </c>
      <c r="R26" s="20">
        <f>J26/B$66</f>
        <v>0.61579564564224576</v>
      </c>
      <c r="S26" s="20">
        <f>K26/C$66</f>
        <v>0.86838123741378126</v>
      </c>
      <c r="T26" s="20">
        <f>L26/D$66</f>
        <v>-0.59697081117575834</v>
      </c>
      <c r="U26" s="20">
        <f>M26/E$66</f>
        <v>-0.50548260842230031</v>
      </c>
      <c r="V26" s="20">
        <f>N26/F$66</f>
        <v>-0.56500900747479033</v>
      </c>
      <c r="W26" s="20">
        <f>O26/G$66</f>
        <v>-0.65919302277081027</v>
      </c>
      <c r="X26" s="20">
        <f>P26/H$66</f>
        <v>-0.62272130440237761</v>
      </c>
      <c r="Z26" s="20"/>
      <c r="AA26" s="20"/>
      <c r="AB26" s="20"/>
    </row>
    <row r="27" spans="1:28">
      <c r="A27" s="4" t="s">
        <v>39</v>
      </c>
      <c r="B27" s="1">
        <v>46</v>
      </c>
      <c r="C27" s="1">
        <v>11.4</v>
      </c>
      <c r="D27" s="1">
        <v>2647</v>
      </c>
      <c r="E27" s="1">
        <v>21</v>
      </c>
      <c r="F27" s="1">
        <v>5</v>
      </c>
      <c r="G27" s="1">
        <v>1</v>
      </c>
      <c r="H27" s="5">
        <v>952.5</v>
      </c>
      <c r="J27" s="3">
        <f>B27-B$65</f>
        <v>8.81666666666667</v>
      </c>
      <c r="K27" s="3">
        <f>C27-C$65</f>
        <v>0.6283333333333303</v>
      </c>
      <c r="L27" s="3">
        <f>D27-D$65</f>
        <v>-1140.7166666666667</v>
      </c>
      <c r="M27" s="3">
        <f>E27-E$65</f>
        <v>9.2599999999999962</v>
      </c>
      <c r="N27" s="3">
        <f>F27-F$65</f>
        <v>-12.333333333333332</v>
      </c>
      <c r="O27" s="3">
        <f>G27-G$65</f>
        <v>-50.6</v>
      </c>
      <c r="P27" s="3">
        <f>H27-H$65</f>
        <v>26.481666666666797</v>
      </c>
      <c r="R27" s="20">
        <f>J27/B$66</f>
        <v>0.9333979843689052</v>
      </c>
      <c r="S27" s="20">
        <f>K27/C$66</f>
        <v>0.74915269223111092</v>
      </c>
      <c r="T27" s="20">
        <f>L27/D$66</f>
        <v>-0.7749648773647636</v>
      </c>
      <c r="U27" s="20">
        <f>M27/E$66</f>
        <v>1.0310063775309461</v>
      </c>
      <c r="V27" s="20">
        <f>N27/F$66</f>
        <v>-0.48617054131551724</v>
      </c>
      <c r="W27" s="20">
        <f>O27/G$66</f>
        <v>-0.80180689788949522</v>
      </c>
      <c r="X27" s="20">
        <f>P27/H$66</f>
        <v>0.42812594892689454</v>
      </c>
      <c r="Z27" s="20"/>
      <c r="AA27" s="20"/>
      <c r="AB27" s="20"/>
    </row>
    <row r="28" spans="1:28">
      <c r="A28" s="4" t="s">
        <v>40</v>
      </c>
      <c r="B28" s="1">
        <v>39</v>
      </c>
      <c r="C28" s="1">
        <v>11.4</v>
      </c>
      <c r="D28" s="1">
        <v>4412</v>
      </c>
      <c r="E28" s="1">
        <v>15.6</v>
      </c>
      <c r="F28" s="1">
        <v>7</v>
      </c>
      <c r="G28" s="1">
        <v>33</v>
      </c>
      <c r="H28" s="5">
        <v>968.7</v>
      </c>
      <c r="J28" s="3">
        <f>B28-B$65</f>
        <v>1.81666666666667</v>
      </c>
      <c r="K28" s="3">
        <f>C28-C$65</f>
        <v>0.6283333333333303</v>
      </c>
      <c r="L28" s="3">
        <f>D28-D$65</f>
        <v>624.2833333333333</v>
      </c>
      <c r="M28" s="3">
        <f>E28-E$65</f>
        <v>3.8599999999999959</v>
      </c>
      <c r="N28" s="3">
        <f>F28-F$65</f>
        <v>-10.333333333333332</v>
      </c>
      <c r="O28" s="3">
        <f>G28-G$65</f>
        <v>-18.600000000000001</v>
      </c>
      <c r="P28" s="3">
        <f>H28-H$65</f>
        <v>42.681666666666843</v>
      </c>
      <c r="R28" s="20">
        <f>J28/B$66</f>
        <v>0.19232586067336638</v>
      </c>
      <c r="S28" s="20">
        <f>K28/C$66</f>
        <v>0.74915269223111092</v>
      </c>
      <c r="T28" s="20">
        <f>L28/D$66</f>
        <v>0.42411728608406918</v>
      </c>
      <c r="U28" s="20">
        <f>M28/E$66</f>
        <v>0.42977155694054531</v>
      </c>
      <c r="V28" s="20">
        <f>N28/F$66</f>
        <v>-0.40733207515624414</v>
      </c>
      <c r="W28" s="20">
        <f>O28/G$66</f>
        <v>-0.29473534191194883</v>
      </c>
      <c r="X28" s="20">
        <f>P28/H$66</f>
        <v>0.69002941821819086</v>
      </c>
      <c r="Z28" s="20"/>
      <c r="AA28" s="20"/>
      <c r="AB28" s="20"/>
    </row>
    <row r="29" spans="1:28">
      <c r="A29" s="4" t="s">
        <v>41</v>
      </c>
      <c r="B29" s="1">
        <v>35</v>
      </c>
      <c r="C29" s="1">
        <v>12</v>
      </c>
      <c r="D29" s="1">
        <v>3262</v>
      </c>
      <c r="E29" s="1">
        <v>12.6</v>
      </c>
      <c r="F29" s="1">
        <v>4</v>
      </c>
      <c r="G29" s="1">
        <v>4</v>
      </c>
      <c r="H29" s="5">
        <v>919.7</v>
      </c>
      <c r="J29" s="3">
        <f>B29-B$65</f>
        <v>-2.18333333333333</v>
      </c>
      <c r="K29" s="3">
        <f>C29-C$65</f>
        <v>1.2283333333333299</v>
      </c>
      <c r="L29" s="3">
        <f>D29-D$65</f>
        <v>-525.7166666666667</v>
      </c>
      <c r="M29" s="3">
        <f>E29-E$65</f>
        <v>0.85999999999999588</v>
      </c>
      <c r="N29" s="3">
        <f>F29-F$65</f>
        <v>-13.333333333333332</v>
      </c>
      <c r="O29" s="3">
        <f>G29-G$65</f>
        <v>-47.6</v>
      </c>
      <c r="P29" s="3">
        <f>H29-H$65</f>
        <v>-6.3183333333331575</v>
      </c>
      <c r="R29" s="20">
        <f>J29/B$66</f>
        <v>-0.23114392429551295</v>
      </c>
      <c r="S29" s="20">
        <f>K29/C$66</f>
        <v>1.464523963327135</v>
      </c>
      <c r="T29" s="20">
        <f>L29/D$66</f>
        <v>-0.35715437848599185</v>
      </c>
      <c r="U29" s="20">
        <f>M29/E$66</f>
        <v>9.5752212168100412E-2</v>
      </c>
      <c r="V29" s="20">
        <f>N29/F$66</f>
        <v>-0.52558977439515375</v>
      </c>
      <c r="W29" s="20">
        <f>O29/G$66</f>
        <v>-0.75426893951660023</v>
      </c>
      <c r="X29" s="20">
        <f>P29/H$66</f>
        <v>-0.1021477419838759</v>
      </c>
      <c r="Z29" s="20"/>
      <c r="AA29" s="20"/>
      <c r="AB29" s="20"/>
    </row>
    <row r="30" spans="1:28">
      <c r="A30" s="4" t="s">
        <v>42</v>
      </c>
      <c r="B30" s="1">
        <v>43</v>
      </c>
      <c r="C30" s="1">
        <v>9.5</v>
      </c>
      <c r="D30" s="1">
        <v>3214</v>
      </c>
      <c r="E30" s="1">
        <v>2.9</v>
      </c>
      <c r="F30" s="1">
        <v>7</v>
      </c>
      <c r="G30" s="1">
        <v>32</v>
      </c>
      <c r="H30" s="5">
        <v>844.1</v>
      </c>
      <c r="J30" s="3">
        <f>B30-B$65</f>
        <v>5.81666666666667</v>
      </c>
      <c r="K30" s="3">
        <f>C30-C$65</f>
        <v>-1.2716666666666701</v>
      </c>
      <c r="L30" s="3">
        <f>D30-D$65</f>
        <v>-573.7166666666667</v>
      </c>
      <c r="M30" s="3">
        <f>E30-E$65</f>
        <v>-8.8400000000000034</v>
      </c>
      <c r="N30" s="3">
        <f>F30-F$65</f>
        <v>-10.333333333333332</v>
      </c>
      <c r="O30" s="3">
        <f>G30-G$65</f>
        <v>-19.600000000000001</v>
      </c>
      <c r="P30" s="3">
        <f>H30-H$65</f>
        <v>-81.91833333333318</v>
      </c>
      <c r="R30" s="20">
        <f>J30/B$66</f>
        <v>0.61579564564224576</v>
      </c>
      <c r="S30" s="20">
        <f>K30/C$66</f>
        <v>-1.5161896662396337</v>
      </c>
      <c r="T30" s="20">
        <f>L30/D$66</f>
        <v>-0.38976397839848131</v>
      </c>
      <c r="U30" s="20">
        <f>M30/E$66</f>
        <v>-0.9842436692628046</v>
      </c>
      <c r="V30" s="20">
        <f>N30/F$66</f>
        <v>-0.40733207515624414</v>
      </c>
      <c r="W30" s="20">
        <f>O30/G$66</f>
        <v>-0.31058132803624716</v>
      </c>
      <c r="X30" s="20">
        <f>P30/H$66</f>
        <v>-1.3243639320099221</v>
      </c>
      <c r="Z30" s="20"/>
      <c r="AA30" s="20"/>
      <c r="AB30" s="20"/>
    </row>
    <row r="31" spans="1:28">
      <c r="A31" s="4" t="s">
        <v>44</v>
      </c>
      <c r="B31" s="1">
        <v>30</v>
      </c>
      <c r="C31" s="1">
        <v>9.9</v>
      </c>
      <c r="D31" s="1">
        <v>4474</v>
      </c>
      <c r="E31" s="1">
        <v>13.1</v>
      </c>
      <c r="F31" s="1">
        <v>37</v>
      </c>
      <c r="G31" s="1">
        <v>193</v>
      </c>
      <c r="H31" s="5">
        <v>989.3</v>
      </c>
      <c r="J31" s="3">
        <f>B31-B$65</f>
        <v>-7.18333333333333</v>
      </c>
      <c r="K31" s="3">
        <f>C31-C$65</f>
        <v>-0.8716666666666697</v>
      </c>
      <c r="L31" s="3">
        <f>D31-D$65</f>
        <v>686.2833333333333</v>
      </c>
      <c r="M31" s="3">
        <f>E31-E$65</f>
        <v>1.3599999999999959</v>
      </c>
      <c r="N31" s="3">
        <f>F31-F$65</f>
        <v>19.666666666666668</v>
      </c>
      <c r="O31" s="3">
        <f>G31-G$65</f>
        <v>141.4</v>
      </c>
      <c r="P31" s="3">
        <f>H31-H$65</f>
        <v>63.281666666666752</v>
      </c>
      <c r="R31" s="20">
        <f>J31/B$66</f>
        <v>-0.76048115550661211</v>
      </c>
      <c r="S31" s="20">
        <f>K31/C$66</f>
        <v>-1.0392754855089503</v>
      </c>
      <c r="T31" s="20">
        <f>L31/D$66</f>
        <v>0.46623801930436815</v>
      </c>
      <c r="U31" s="20">
        <f>M31/E$66</f>
        <v>0.15142210296350789</v>
      </c>
      <c r="V31" s="20">
        <f>N31/F$66</f>
        <v>0.77524491723285194</v>
      </c>
      <c r="W31" s="20">
        <f>O31/G$66</f>
        <v>2.2406224379757833</v>
      </c>
      <c r="X31" s="20">
        <f>P31/H$66</f>
        <v>1.0230671631194663</v>
      </c>
      <c r="Z31" s="20"/>
      <c r="AA31" s="20"/>
      <c r="AB31" s="20"/>
    </row>
    <row r="32" spans="1:28">
      <c r="A32" s="4" t="s">
        <v>45</v>
      </c>
      <c r="B32" s="1">
        <v>50</v>
      </c>
      <c r="C32" s="1">
        <v>10.4</v>
      </c>
      <c r="D32" s="1">
        <v>3497</v>
      </c>
      <c r="E32" s="1">
        <v>36.700000000000003</v>
      </c>
      <c r="F32" s="1">
        <v>18</v>
      </c>
      <c r="G32" s="1">
        <v>34</v>
      </c>
      <c r="H32" s="5">
        <v>1006</v>
      </c>
      <c r="J32" s="3">
        <f>B32-B$65</f>
        <v>12.81666666666667</v>
      </c>
      <c r="K32" s="3">
        <f>C32-C$65</f>
        <v>-0.3716666666666697</v>
      </c>
      <c r="L32" s="3">
        <f>D32-D$65</f>
        <v>-290.7166666666667</v>
      </c>
      <c r="M32" s="3">
        <f>E32-E$65</f>
        <v>24.96</v>
      </c>
      <c r="N32" s="3">
        <f>F32-F$65</f>
        <v>0.66666666666666785</v>
      </c>
      <c r="O32" s="3">
        <f>G32-G$65</f>
        <v>-17.600000000000001</v>
      </c>
      <c r="P32" s="3">
        <f>H32-H$65</f>
        <v>79.981666666666797</v>
      </c>
      <c r="R32" s="20">
        <f>J32/B$66</f>
        <v>1.3568677693377846</v>
      </c>
      <c r="S32" s="20">
        <f>K32/C$66</f>
        <v>-0.44313275959559656</v>
      </c>
      <c r="T32" s="20">
        <f>L32/D$66</f>
        <v>-0.19750321224776196</v>
      </c>
      <c r="U32" s="20">
        <f>M32/E$66</f>
        <v>2.7790409485067418</v>
      </c>
      <c r="V32" s="20">
        <f>N32/F$66</f>
        <v>2.6279488719757736E-2</v>
      </c>
      <c r="W32" s="20">
        <f>O32/G$66</f>
        <v>-0.27888935578765051</v>
      </c>
      <c r="X32" s="20">
        <f>P32/H$66</f>
        <v>1.2930540728209878</v>
      </c>
      <c r="Z32" s="20"/>
      <c r="AA32" s="20"/>
      <c r="AB32" s="20"/>
    </row>
    <row r="33" spans="1:28">
      <c r="A33" s="4" t="s">
        <v>46</v>
      </c>
      <c r="B33" s="1">
        <v>60</v>
      </c>
      <c r="C33" s="1">
        <v>11.5</v>
      </c>
      <c r="D33" s="1">
        <v>4657</v>
      </c>
      <c r="E33" s="1">
        <v>13.5</v>
      </c>
      <c r="F33" s="1">
        <v>1</v>
      </c>
      <c r="G33" s="1">
        <v>1</v>
      </c>
      <c r="H33" s="5">
        <v>861.4</v>
      </c>
      <c r="J33" s="3">
        <f>B33-B$65</f>
        <v>22.81666666666667</v>
      </c>
      <c r="K33" s="3">
        <f>C33-C$65</f>
        <v>0.72833333333332995</v>
      </c>
      <c r="L33" s="3">
        <f>D33-D$65</f>
        <v>869.2833333333333</v>
      </c>
      <c r="M33" s="3">
        <f>E33-E$65</f>
        <v>1.7599999999999962</v>
      </c>
      <c r="N33" s="3">
        <f>F33-F$65</f>
        <v>-16.333333333333332</v>
      </c>
      <c r="O33" s="3">
        <f>G33-G$65</f>
        <v>-50.6</v>
      </c>
      <c r="P33" s="3">
        <f>H33-H$65</f>
        <v>-64.618333333333226</v>
      </c>
      <c r="R33" s="20">
        <f>J33/B$66</f>
        <v>2.4155422317599831</v>
      </c>
      <c r="S33" s="20">
        <f>K33/C$66</f>
        <v>0.86838123741378126</v>
      </c>
      <c r="T33" s="20">
        <f>L33/D$66</f>
        <v>0.59056211897073441</v>
      </c>
      <c r="U33" s="20">
        <f>M33/E$66</f>
        <v>0.19595801559983392</v>
      </c>
      <c r="V33" s="20">
        <f>N33/F$66</f>
        <v>-0.64384747363406336</v>
      </c>
      <c r="W33" s="20">
        <f>O33/G$66</f>
        <v>-0.80180689788949522</v>
      </c>
      <c r="X33" s="20">
        <f>P33/H$66</f>
        <v>-1.0446768938161319</v>
      </c>
      <c r="Z33" s="20"/>
      <c r="AA33" s="20"/>
      <c r="AB33" s="20"/>
    </row>
    <row r="34" spans="1:28">
      <c r="A34" s="4" t="s">
        <v>47</v>
      </c>
      <c r="B34" s="1">
        <v>30</v>
      </c>
      <c r="C34" s="1">
        <v>11.1</v>
      </c>
      <c r="D34" s="1">
        <v>2934</v>
      </c>
      <c r="E34" s="1">
        <v>5.8</v>
      </c>
      <c r="F34" s="1">
        <v>23</v>
      </c>
      <c r="G34" s="1">
        <v>125</v>
      </c>
      <c r="H34" s="5">
        <v>929.2</v>
      </c>
      <c r="J34" s="3">
        <f>B34-B$65</f>
        <v>-7.18333333333333</v>
      </c>
      <c r="K34" s="3">
        <f>C34-C$65</f>
        <v>0.32833333333332959</v>
      </c>
      <c r="L34" s="3">
        <f>D34-D$65</f>
        <v>-853.7166666666667</v>
      </c>
      <c r="M34" s="3">
        <f>E34-E$65</f>
        <v>-5.9400000000000039</v>
      </c>
      <c r="N34" s="3">
        <f>F34-F$65</f>
        <v>5.6666666666666679</v>
      </c>
      <c r="O34" s="3">
        <f>G34-G$65</f>
        <v>73.400000000000006</v>
      </c>
      <c r="P34" s="3">
        <f>H34-H$65</f>
        <v>3.1816666666668425</v>
      </c>
      <c r="R34" s="20">
        <f>J34/B$66</f>
        <v>-0.76048115550661211</v>
      </c>
      <c r="S34" s="20">
        <f>K34/C$66</f>
        <v>0.39146705668309784</v>
      </c>
      <c r="T34" s="20">
        <f>L34/D$66</f>
        <v>-0.57998664455467008</v>
      </c>
      <c r="U34" s="20">
        <f>M34/E$66</f>
        <v>-0.66135830264944129</v>
      </c>
      <c r="V34" s="20">
        <f>N34/F$66</f>
        <v>0.22337565411794041</v>
      </c>
      <c r="W34" s="20">
        <f>O34/G$66</f>
        <v>1.163095381523497</v>
      </c>
      <c r="X34" s="20">
        <f>P34/H$66</f>
        <v>5.1437625810402343E-2</v>
      </c>
      <c r="Z34" s="20"/>
      <c r="AA34" s="20"/>
      <c r="AB34" s="20"/>
    </row>
    <row r="35" spans="1:28">
      <c r="A35" s="4" t="s">
        <v>48</v>
      </c>
      <c r="B35" s="1">
        <v>25</v>
      </c>
      <c r="C35" s="1">
        <v>12.1</v>
      </c>
      <c r="D35" s="1">
        <v>2095</v>
      </c>
      <c r="E35" s="1">
        <v>2</v>
      </c>
      <c r="F35" s="1">
        <v>11</v>
      </c>
      <c r="G35" s="1">
        <v>26</v>
      </c>
      <c r="H35" s="5">
        <v>857.6</v>
      </c>
      <c r="J35" s="3">
        <f>B35-B$65</f>
        <v>-12.18333333333333</v>
      </c>
      <c r="K35" s="3">
        <f>C35-C$65</f>
        <v>1.3283333333333296</v>
      </c>
      <c r="L35" s="3">
        <f>D35-D$65</f>
        <v>-1692.7166666666667</v>
      </c>
      <c r="M35" s="3">
        <f>E35-E$65</f>
        <v>-9.7400000000000038</v>
      </c>
      <c r="N35" s="3">
        <f>F35-F$65</f>
        <v>-6.3333333333333321</v>
      </c>
      <c r="O35" s="3">
        <f>G35-G$65</f>
        <v>-25.6</v>
      </c>
      <c r="P35" s="3">
        <f>H35-H$65</f>
        <v>-68.41833333333318</v>
      </c>
      <c r="R35" s="20">
        <f>J35/B$66</f>
        <v>-1.2898183867177113</v>
      </c>
      <c r="S35" s="20">
        <f>K35/C$66</f>
        <v>1.5837525085098052</v>
      </c>
      <c r="T35" s="20">
        <f>L35/D$66</f>
        <v>-1.1499752763583928</v>
      </c>
      <c r="U35" s="20">
        <f>M35/E$66</f>
        <v>-1.0844494726945382</v>
      </c>
      <c r="V35" s="20">
        <f>N35/F$66</f>
        <v>-0.24965514283769802</v>
      </c>
      <c r="W35" s="20">
        <f>O35/G$66</f>
        <v>-0.40565724478203713</v>
      </c>
      <c r="X35" s="20">
        <f>P35/H$66</f>
        <v>-1.1061110409338424</v>
      </c>
      <c r="Z35" s="20"/>
      <c r="AA35" s="20"/>
      <c r="AB35" s="20"/>
    </row>
    <row r="36" spans="1:28">
      <c r="A36" s="4" t="s">
        <v>49</v>
      </c>
      <c r="B36" s="1">
        <v>45</v>
      </c>
      <c r="C36" s="1">
        <v>10.1</v>
      </c>
      <c r="D36" s="1">
        <v>2082</v>
      </c>
      <c r="E36" s="1">
        <v>21</v>
      </c>
      <c r="F36" s="1">
        <v>14</v>
      </c>
      <c r="G36" s="1">
        <v>78</v>
      </c>
      <c r="H36" s="5">
        <v>961</v>
      </c>
      <c r="J36" s="3">
        <f>B36-B$65</f>
        <v>7.81666666666667</v>
      </c>
      <c r="K36" s="3">
        <f>C36-C$65</f>
        <v>-0.67166666666667041</v>
      </c>
      <c r="L36" s="3">
        <f>D36-D$65</f>
        <v>-1705.7166666666667</v>
      </c>
      <c r="M36" s="3">
        <f>E36-E$65</f>
        <v>9.2599999999999962</v>
      </c>
      <c r="N36" s="3">
        <f>F36-F$65</f>
        <v>-3.3333333333333321</v>
      </c>
      <c r="O36" s="3">
        <f>G36-G$65</f>
        <v>26.4</v>
      </c>
      <c r="P36" s="3">
        <f>H36-H$65</f>
        <v>34.981666666666797</v>
      </c>
      <c r="R36" s="20">
        <f>J36/B$66</f>
        <v>0.82753053812668542</v>
      </c>
      <c r="S36" s="20">
        <f>K36/C$66</f>
        <v>-0.80081839514360964</v>
      </c>
      <c r="T36" s="20">
        <f>L36/D$66</f>
        <v>-1.1588070430013588</v>
      </c>
      <c r="U36" s="20">
        <f>M36/E$66</f>
        <v>1.0310063775309461</v>
      </c>
      <c r="V36" s="20">
        <f>N36/F$66</f>
        <v>-0.13139744359878841</v>
      </c>
      <c r="W36" s="20">
        <f>O36/G$66</f>
        <v>0.41833403368147576</v>
      </c>
      <c r="X36" s="20">
        <f>P36/H$66</f>
        <v>0.56554443590072245</v>
      </c>
      <c r="Z36" s="20"/>
      <c r="AA36" s="20"/>
      <c r="AB36" s="20"/>
    </row>
    <row r="37" spans="1:28">
      <c r="A37" s="4" t="s">
        <v>50</v>
      </c>
      <c r="B37" s="1">
        <v>46</v>
      </c>
      <c r="C37" s="1">
        <v>11.3</v>
      </c>
      <c r="D37" s="1">
        <v>3327</v>
      </c>
      <c r="E37" s="1">
        <v>8.8000000000000007</v>
      </c>
      <c r="F37" s="1">
        <v>3</v>
      </c>
      <c r="G37" s="1">
        <v>8</v>
      </c>
      <c r="H37" s="5">
        <v>923.2</v>
      </c>
      <c r="J37" s="3">
        <f>B37-B$65</f>
        <v>8.81666666666667</v>
      </c>
      <c r="K37" s="3">
        <f>C37-C$65</f>
        <v>0.52833333333333066</v>
      </c>
      <c r="L37" s="3">
        <f>D37-D$65</f>
        <v>-460.7166666666667</v>
      </c>
      <c r="M37" s="3">
        <f>E37-E$65</f>
        <v>-2.9400000000000031</v>
      </c>
      <c r="N37" s="3">
        <f>F37-F$65</f>
        <v>-14.333333333333332</v>
      </c>
      <c r="O37" s="3">
        <f>G37-G$65</f>
        <v>-43.6</v>
      </c>
      <c r="P37" s="3">
        <f>H37-H$65</f>
        <v>-2.8183333333331575</v>
      </c>
      <c r="R37" s="20">
        <f>J37/B$66</f>
        <v>0.9333979843689052</v>
      </c>
      <c r="S37" s="20">
        <f>K37/C$66</f>
        <v>0.62992414704844057</v>
      </c>
      <c r="T37" s="20">
        <f>L37/D$66</f>
        <v>-0.3129955452711623</v>
      </c>
      <c r="U37" s="20">
        <f>M37/E$66</f>
        <v>-0.32733895787699635</v>
      </c>
      <c r="V37" s="20">
        <f>N37/F$66</f>
        <v>-0.56500900747479033</v>
      </c>
      <c r="W37" s="20">
        <f>O37/G$66</f>
        <v>-0.69088499501940692</v>
      </c>
      <c r="X37" s="20">
        <f>P37/H$66</f>
        <v>-4.5563659112299704E-2</v>
      </c>
      <c r="Z37" s="20"/>
      <c r="AA37" s="20"/>
      <c r="AB37" s="20"/>
    </row>
    <row r="38" spans="1:28">
      <c r="A38" s="4" t="s">
        <v>51</v>
      </c>
      <c r="B38" s="1">
        <v>54</v>
      </c>
      <c r="C38" s="1">
        <v>9.6999999999999993</v>
      </c>
      <c r="D38" s="1">
        <v>3172</v>
      </c>
      <c r="E38" s="1">
        <v>31.4</v>
      </c>
      <c r="F38" s="1">
        <v>17</v>
      </c>
      <c r="G38" s="1">
        <v>1</v>
      </c>
      <c r="H38" s="5">
        <v>1113</v>
      </c>
      <c r="J38" s="3">
        <f>B38-B$65</f>
        <v>16.81666666666667</v>
      </c>
      <c r="K38" s="3">
        <f>C38-C$65</f>
        <v>-1.0716666666666708</v>
      </c>
      <c r="L38" s="3">
        <f>D38-D$65</f>
        <v>-615.7166666666667</v>
      </c>
      <c r="M38" s="3">
        <f>E38-E$65</f>
        <v>19.659999999999997</v>
      </c>
      <c r="N38" s="3">
        <f>F38-F$65</f>
        <v>-0.33333333333333215</v>
      </c>
      <c r="O38" s="3">
        <f>G38-G$65</f>
        <v>-50.6</v>
      </c>
      <c r="P38" s="3">
        <f>H38-H$65</f>
        <v>186.9816666666668</v>
      </c>
      <c r="R38" s="20">
        <f>J38/B$66</f>
        <v>1.780337554306664</v>
      </c>
      <c r="S38" s="20">
        <f>K38/C$66</f>
        <v>-1.277732575874293</v>
      </c>
      <c r="T38" s="20">
        <f>L38/D$66</f>
        <v>-0.41829737832190966</v>
      </c>
      <c r="U38" s="20">
        <f>M38/E$66</f>
        <v>2.1889401060754219</v>
      </c>
      <c r="V38" s="20">
        <f>N38/F$66</f>
        <v>-1.3139744359878799E-2</v>
      </c>
      <c r="W38" s="20">
        <f>O38/G$66</f>
        <v>-0.80180689788949522</v>
      </c>
      <c r="X38" s="20">
        <f>P38/H$66</f>
        <v>3.0229103206091743</v>
      </c>
      <c r="Z38" s="20"/>
      <c r="AA38" s="20"/>
      <c r="AB38" s="20"/>
    </row>
    <row r="39" spans="1:28">
      <c r="A39" s="4" t="s">
        <v>52</v>
      </c>
      <c r="B39" s="1">
        <v>42</v>
      </c>
      <c r="C39" s="1">
        <v>10.7</v>
      </c>
      <c r="D39" s="1">
        <v>7462</v>
      </c>
      <c r="E39" s="1">
        <v>11.3</v>
      </c>
      <c r="F39" s="1">
        <v>26</v>
      </c>
      <c r="G39" s="1">
        <v>108</v>
      </c>
      <c r="H39" s="5">
        <v>994.6</v>
      </c>
      <c r="J39" s="3">
        <f>B39-B$65</f>
        <v>4.81666666666667</v>
      </c>
      <c r="K39" s="3">
        <f>C39-C$65</f>
        <v>-7.1666666666670764E-2</v>
      </c>
      <c r="L39" s="3">
        <f>D39-D$65</f>
        <v>3674.2833333333333</v>
      </c>
      <c r="M39" s="3">
        <f>E39-E$65</f>
        <v>-0.44000000000000306</v>
      </c>
      <c r="N39" s="3">
        <f>F39-F$65</f>
        <v>8.6666666666666679</v>
      </c>
      <c r="O39" s="3">
        <f>G39-G$65</f>
        <v>56.4</v>
      </c>
      <c r="P39" s="3">
        <f>H39-H$65</f>
        <v>68.58166666666682</v>
      </c>
      <c r="R39" s="20">
        <f>J39/B$66</f>
        <v>0.50992819940002587</v>
      </c>
      <c r="S39" s="20">
        <f>K39/C$66</f>
        <v>-8.5447124047585588E-2</v>
      </c>
      <c r="T39" s="20">
        <f>L39/D$66</f>
        <v>2.4961856138568397</v>
      </c>
      <c r="U39" s="20">
        <f>M39/E$66</f>
        <v>-4.8989503899958924E-2</v>
      </c>
      <c r="V39" s="20">
        <f>N39/F$66</f>
        <v>0.34163335335685002</v>
      </c>
      <c r="W39" s="20">
        <f>O39/G$66</f>
        <v>0.89371361741042543</v>
      </c>
      <c r="X39" s="20">
        <f>P39/H$66</f>
        <v>1.1087516314678543</v>
      </c>
      <c r="Z39" s="20"/>
      <c r="AA39" s="20"/>
      <c r="AB39" s="20"/>
    </row>
    <row r="40" spans="1:28">
      <c r="A40" s="4" t="s">
        <v>53</v>
      </c>
      <c r="B40" s="1">
        <v>42</v>
      </c>
      <c r="C40" s="1">
        <v>10.5</v>
      </c>
      <c r="D40" s="1">
        <v>6092</v>
      </c>
      <c r="E40" s="1">
        <v>17.5</v>
      </c>
      <c r="F40" s="1">
        <v>32</v>
      </c>
      <c r="G40" s="1">
        <v>161</v>
      </c>
      <c r="H40" s="5">
        <v>1015</v>
      </c>
      <c r="J40" s="3">
        <f>B40-B$65</f>
        <v>4.81666666666667</v>
      </c>
      <c r="K40" s="3">
        <f>C40-C$65</f>
        <v>-0.27166666666667005</v>
      </c>
      <c r="L40" s="3">
        <f>D40-D$65</f>
        <v>2304.2833333333333</v>
      </c>
      <c r="M40" s="3">
        <f>E40-E$65</f>
        <v>5.7599999999999962</v>
      </c>
      <c r="N40" s="3">
        <f>F40-F$65</f>
        <v>14.666666666666668</v>
      </c>
      <c r="O40" s="3">
        <f>G40-G$65</f>
        <v>109.4</v>
      </c>
      <c r="P40" s="3">
        <f>H40-H$65</f>
        <v>88.981666666666797</v>
      </c>
      <c r="R40" s="20">
        <f>J40/B$66</f>
        <v>0.50992819940002587</v>
      </c>
      <c r="S40" s="20">
        <f>K40/C$66</f>
        <v>-0.32390421441292622</v>
      </c>
      <c r="T40" s="20">
        <f>L40/D$66</f>
        <v>1.5654532830212018</v>
      </c>
      <c r="U40" s="20">
        <f>M40/E$66</f>
        <v>0.64131714196309375</v>
      </c>
      <c r="V40" s="20">
        <f>N40/F$66</f>
        <v>0.57814875183466918</v>
      </c>
      <c r="W40" s="20">
        <f>O40/G$66</f>
        <v>1.7335508819982368</v>
      </c>
      <c r="X40" s="20">
        <f>P40/H$66</f>
        <v>1.4385560002050408</v>
      </c>
      <c r="Z40" s="20"/>
      <c r="AA40" s="20"/>
      <c r="AB40" s="20"/>
    </row>
    <row r="41" spans="1:28">
      <c r="A41" s="4" t="s">
        <v>54</v>
      </c>
      <c r="B41" s="1">
        <v>36</v>
      </c>
      <c r="C41" s="1">
        <v>10.6</v>
      </c>
      <c r="D41" s="1">
        <v>3437</v>
      </c>
      <c r="E41" s="1">
        <v>8.1</v>
      </c>
      <c r="F41" s="1">
        <v>59</v>
      </c>
      <c r="G41" s="1">
        <v>263</v>
      </c>
      <c r="H41" s="5">
        <v>991.3</v>
      </c>
      <c r="J41" s="3">
        <f>B41-B$65</f>
        <v>-1.18333333333333</v>
      </c>
      <c r="K41" s="3">
        <f>C41-C$65</f>
        <v>-0.17166666666667041</v>
      </c>
      <c r="L41" s="3">
        <f>D41-D$65</f>
        <v>-350.7166666666667</v>
      </c>
      <c r="M41" s="3">
        <f>E41-E$65</f>
        <v>-3.6400000000000041</v>
      </c>
      <c r="N41" s="3">
        <f>F41-F$65</f>
        <v>41.666666666666671</v>
      </c>
      <c r="O41" s="3">
        <f>G41-G$65</f>
        <v>211.4</v>
      </c>
      <c r="P41" s="3">
        <f>H41-H$65</f>
        <v>65.281666666666752</v>
      </c>
      <c r="R41" s="20">
        <f>J41/B$66</f>
        <v>-0.12527647805329312</v>
      </c>
      <c r="S41" s="20">
        <f>K41/C$66</f>
        <v>-0.2046756692302559</v>
      </c>
      <c r="T41" s="20">
        <f>L41/D$66</f>
        <v>-0.23826521213837384</v>
      </c>
      <c r="U41" s="20">
        <f>M41/E$66</f>
        <v>-0.4052768049905669</v>
      </c>
      <c r="V41" s="20">
        <f>N41/F$66</f>
        <v>1.6424680449848559</v>
      </c>
      <c r="W41" s="20">
        <f>O41/G$66</f>
        <v>3.3498414666766658</v>
      </c>
      <c r="X41" s="20">
        <f>P41/H$66</f>
        <v>1.0554009247603671</v>
      </c>
      <c r="Z41" s="20"/>
      <c r="AA41" s="20"/>
      <c r="AB41" s="20"/>
    </row>
    <row r="42" spans="1:28">
      <c r="A42" s="4" t="s">
        <v>55</v>
      </c>
      <c r="B42" s="1">
        <v>37</v>
      </c>
      <c r="C42" s="1">
        <v>12</v>
      </c>
      <c r="D42" s="1">
        <v>3387</v>
      </c>
      <c r="E42" s="1">
        <v>3.6</v>
      </c>
      <c r="F42" s="1">
        <v>21</v>
      </c>
      <c r="G42" s="1">
        <v>44</v>
      </c>
      <c r="H42" s="5">
        <v>894</v>
      </c>
      <c r="J42" s="3">
        <f>B42-B$65</f>
        <v>-0.18333333333333002</v>
      </c>
      <c r="K42" s="3">
        <f>C42-C$65</f>
        <v>1.2283333333333299</v>
      </c>
      <c r="L42" s="3">
        <f>D42-D$65</f>
        <v>-400.7166666666667</v>
      </c>
      <c r="M42" s="3">
        <f>E42-E$65</f>
        <v>-8.1400000000000041</v>
      </c>
      <c r="N42" s="3">
        <f>F42-F$65</f>
        <v>3.6666666666666679</v>
      </c>
      <c r="O42" s="3">
        <f>G42-G$65</f>
        <v>-7.6000000000000014</v>
      </c>
      <c r="P42" s="3">
        <f>H42-H$65</f>
        <v>-32.018333333333203</v>
      </c>
      <c r="R42" s="20">
        <f>J42/B$66</f>
        <v>-1.9409031811073285E-2</v>
      </c>
      <c r="S42" s="20">
        <f>K42/C$66</f>
        <v>1.464523963327135</v>
      </c>
      <c r="T42" s="20">
        <f>L42/D$66</f>
        <v>-0.27223354538055039</v>
      </c>
      <c r="U42" s="20">
        <f>M42/E$66</f>
        <v>-0.90630582214923427</v>
      </c>
      <c r="V42" s="20">
        <f>N42/F$66</f>
        <v>0.14453718795866735</v>
      </c>
      <c r="W42" s="20">
        <f>O42/G$66</f>
        <v>-0.12042949454466728</v>
      </c>
      <c r="X42" s="20">
        <f>P42/H$66</f>
        <v>-0.51763657906945038</v>
      </c>
      <c r="Z42" s="20"/>
      <c r="AA42" s="20"/>
      <c r="AB42" s="20"/>
    </row>
    <row r="43" spans="1:28">
      <c r="A43" s="4" t="s">
        <v>56</v>
      </c>
      <c r="B43" s="1">
        <v>42</v>
      </c>
      <c r="C43" s="1">
        <v>10.1</v>
      </c>
      <c r="D43" s="1">
        <v>3508</v>
      </c>
      <c r="E43" s="1">
        <v>2.2000000000000002</v>
      </c>
      <c r="F43" s="1">
        <v>4</v>
      </c>
      <c r="G43" s="1">
        <v>18</v>
      </c>
      <c r="H43" s="5">
        <v>938.5</v>
      </c>
      <c r="J43" s="3">
        <f>B43-B$65</f>
        <v>4.81666666666667</v>
      </c>
      <c r="K43" s="3">
        <f>C43-C$65</f>
        <v>-0.67166666666667041</v>
      </c>
      <c r="L43" s="3">
        <f>D43-D$65</f>
        <v>-279.7166666666667</v>
      </c>
      <c r="M43" s="3">
        <f>E43-E$65</f>
        <v>-9.5400000000000027</v>
      </c>
      <c r="N43" s="3">
        <f>F43-F$65</f>
        <v>-13.333333333333332</v>
      </c>
      <c r="O43" s="3">
        <f>G43-G$65</f>
        <v>-33.6</v>
      </c>
      <c r="P43" s="3">
        <f>H43-H$65</f>
        <v>12.481666666666797</v>
      </c>
      <c r="R43" s="20">
        <f>J43/B$66</f>
        <v>0.50992819940002587</v>
      </c>
      <c r="S43" s="20">
        <f>K43/C$66</f>
        <v>-0.80081839514360964</v>
      </c>
      <c r="T43" s="20">
        <f>L43/D$66</f>
        <v>-0.19003017893448312</v>
      </c>
      <c r="U43" s="20">
        <f>M43/E$66</f>
        <v>-1.062181516376375</v>
      </c>
      <c r="V43" s="20">
        <f>N43/F$66</f>
        <v>-0.52558977439515375</v>
      </c>
      <c r="W43" s="20">
        <f>O43/G$66</f>
        <v>-0.53242513377642375</v>
      </c>
      <c r="X43" s="20">
        <f>P43/H$66</f>
        <v>0.20178961744058979</v>
      </c>
      <c r="Z43" s="20"/>
      <c r="AA43" s="20"/>
      <c r="AB43" s="20"/>
    </row>
    <row r="44" spans="1:28">
      <c r="A44" s="4" t="s">
        <v>57</v>
      </c>
      <c r="B44" s="1">
        <v>41</v>
      </c>
      <c r="C44" s="1">
        <v>9.6</v>
      </c>
      <c r="D44" s="1">
        <v>4843</v>
      </c>
      <c r="E44" s="1">
        <v>2.7</v>
      </c>
      <c r="F44" s="1">
        <v>11</v>
      </c>
      <c r="G44" s="1">
        <v>89</v>
      </c>
      <c r="H44" s="5">
        <v>946.2</v>
      </c>
      <c r="J44" s="3">
        <f>B44-B$65</f>
        <v>3.81666666666667</v>
      </c>
      <c r="K44" s="3">
        <f>C44-C$65</f>
        <v>-1.1716666666666704</v>
      </c>
      <c r="L44" s="3">
        <f>D44-D$65</f>
        <v>1055.2833333333333</v>
      </c>
      <c r="M44" s="3">
        <f>E44-E$65</f>
        <v>-9.0400000000000027</v>
      </c>
      <c r="N44" s="3">
        <f>F44-F$65</f>
        <v>-6.3333333333333321</v>
      </c>
      <c r="O44" s="3">
        <f>G44-G$65</f>
        <v>37.4</v>
      </c>
      <c r="P44" s="3">
        <f>H44-H$65</f>
        <v>20.181666666666843</v>
      </c>
      <c r="R44" s="20">
        <f>J44/B$66</f>
        <v>0.40406075315780604</v>
      </c>
      <c r="S44" s="20">
        <f>K44/C$66</f>
        <v>-1.3969611210569635</v>
      </c>
      <c r="T44" s="20">
        <f>L44/D$66</f>
        <v>0.7169243186316312</v>
      </c>
      <c r="U44" s="20">
        <f>M44/E$66</f>
        <v>-1.0065116255809676</v>
      </c>
      <c r="V44" s="20">
        <f>N44/F$66</f>
        <v>-0.24965514283769802</v>
      </c>
      <c r="W44" s="20">
        <f>O44/G$66</f>
        <v>0.59263988104875731</v>
      </c>
      <c r="X44" s="20">
        <f>P44/H$66</f>
        <v>0.32627459975805817</v>
      </c>
      <c r="Z44" s="20"/>
      <c r="AA44" s="20"/>
      <c r="AB44" s="20"/>
    </row>
    <row r="45" spans="1:28">
      <c r="A45" s="4" t="s">
        <v>58</v>
      </c>
      <c r="B45" s="1">
        <v>44</v>
      </c>
      <c r="C45" s="1">
        <v>11</v>
      </c>
      <c r="D45" s="1">
        <v>3768</v>
      </c>
      <c r="E45" s="1">
        <v>28.6</v>
      </c>
      <c r="F45" s="1">
        <v>9</v>
      </c>
      <c r="G45" s="1">
        <v>48</v>
      </c>
      <c r="H45" s="5">
        <v>1026</v>
      </c>
      <c r="J45" s="3">
        <f>B45-B$65</f>
        <v>6.81666666666667</v>
      </c>
      <c r="K45" s="3">
        <f>C45-C$65</f>
        <v>0.22833333333332995</v>
      </c>
      <c r="L45" s="3">
        <f>D45-D$65</f>
        <v>-19.716666666666697</v>
      </c>
      <c r="M45" s="3">
        <f>E45-E$65</f>
        <v>16.86</v>
      </c>
      <c r="N45" s="3">
        <f>F45-F$65</f>
        <v>-8.3333333333333321</v>
      </c>
      <c r="O45" s="3">
        <f>G45-G$65</f>
        <v>-3.6000000000000014</v>
      </c>
      <c r="P45" s="3">
        <f>H45-H$65</f>
        <v>99.981666666666797</v>
      </c>
      <c r="R45" s="20">
        <f>J45/B$66</f>
        <v>0.72166309188446554</v>
      </c>
      <c r="S45" s="20">
        <f>K45/C$66</f>
        <v>0.27223851150042749</v>
      </c>
      <c r="T45" s="20">
        <f>L45/D$66</f>
        <v>-1.339484607516498E-2</v>
      </c>
      <c r="U45" s="20">
        <f>M45/E$66</f>
        <v>1.8771887176211401</v>
      </c>
      <c r="V45" s="20">
        <f>N45/F$66</f>
        <v>-0.32849360899697105</v>
      </c>
      <c r="W45" s="20">
        <f>O45/G$66</f>
        <v>-5.704555004747399E-2</v>
      </c>
      <c r="X45" s="20">
        <f>P45/H$66</f>
        <v>1.6163916892299948</v>
      </c>
      <c r="Z45" s="20"/>
      <c r="AA45" s="20"/>
      <c r="AB45" s="20"/>
    </row>
    <row r="46" spans="1:28">
      <c r="A46" s="4" t="s">
        <v>59</v>
      </c>
      <c r="B46" s="1">
        <v>32</v>
      </c>
      <c r="C46" s="1">
        <v>11.1</v>
      </c>
      <c r="D46" s="1">
        <v>4355</v>
      </c>
      <c r="E46" s="1">
        <v>5</v>
      </c>
      <c r="F46" s="1">
        <v>4</v>
      </c>
      <c r="G46" s="1">
        <v>18</v>
      </c>
      <c r="H46" s="5">
        <v>874.3</v>
      </c>
      <c r="J46" s="3">
        <f>B46-B$65</f>
        <v>-5.18333333333333</v>
      </c>
      <c r="K46" s="3">
        <f>C46-C$65</f>
        <v>0.32833333333332959</v>
      </c>
      <c r="L46" s="3">
        <f>D46-D$65</f>
        <v>567.2833333333333</v>
      </c>
      <c r="M46" s="3">
        <f>E46-E$65</f>
        <v>-6.7400000000000038</v>
      </c>
      <c r="N46" s="3">
        <f>F46-F$65</f>
        <v>-13.333333333333332</v>
      </c>
      <c r="O46" s="3">
        <f>G46-G$65</f>
        <v>-33.6</v>
      </c>
      <c r="P46" s="3">
        <f>H46-H$65</f>
        <v>-51.718333333333248</v>
      </c>
      <c r="R46" s="20">
        <f>J46/B$66</f>
        <v>-0.54874626302217244</v>
      </c>
      <c r="S46" s="20">
        <f>K46/C$66</f>
        <v>0.39146705668309784</v>
      </c>
      <c r="T46" s="20">
        <f>L46/D$66</f>
        <v>0.38539338618798791</v>
      </c>
      <c r="U46" s="20">
        <f>M46/E$66</f>
        <v>-0.75043012792209329</v>
      </c>
      <c r="V46" s="20">
        <f>N46/F$66</f>
        <v>-0.52558977439515375</v>
      </c>
      <c r="W46" s="20">
        <f>O46/G$66</f>
        <v>-0.53242513377642375</v>
      </c>
      <c r="X46" s="20">
        <f>P46/H$66</f>
        <v>-0.83612413123232288</v>
      </c>
      <c r="Z46" s="20"/>
      <c r="AA46" s="20"/>
      <c r="AB46" s="20"/>
    </row>
    <row r="47" spans="1:28">
      <c r="A47" s="4" t="s">
        <v>60</v>
      </c>
      <c r="B47" s="1">
        <v>34</v>
      </c>
      <c r="C47" s="1">
        <v>9.6999999999999993</v>
      </c>
      <c r="D47" s="1">
        <v>5160</v>
      </c>
      <c r="E47" s="1">
        <v>17.2</v>
      </c>
      <c r="F47" s="1">
        <v>15</v>
      </c>
      <c r="G47" s="1">
        <v>68</v>
      </c>
      <c r="H47" s="5">
        <v>953.6</v>
      </c>
      <c r="J47" s="3">
        <f>B47-B$65</f>
        <v>-3.18333333333333</v>
      </c>
      <c r="K47" s="3">
        <f>C47-C$65</f>
        <v>-1.0716666666666708</v>
      </c>
      <c r="L47" s="3">
        <f>D47-D$65</f>
        <v>1372.2833333333333</v>
      </c>
      <c r="M47" s="3">
        <f>E47-E$65</f>
        <v>5.4599999999999955</v>
      </c>
      <c r="N47" s="3">
        <f>F47-F$65</f>
        <v>-2.3333333333333321</v>
      </c>
      <c r="O47" s="3">
        <f>G47-G$65</f>
        <v>16.399999999999999</v>
      </c>
      <c r="P47" s="3">
        <f>H47-H$65</f>
        <v>27.58166666666682</v>
      </c>
      <c r="R47" s="20">
        <f>J47/B$66</f>
        <v>-0.33701137053773278</v>
      </c>
      <c r="S47" s="20">
        <f>K47/C$66</f>
        <v>-1.277732575874293</v>
      </c>
      <c r="T47" s="20">
        <f>L47/D$66</f>
        <v>0.93228355138703056</v>
      </c>
      <c r="U47" s="20">
        <f>M47/E$66</f>
        <v>0.60791520748584915</v>
      </c>
      <c r="V47" s="20">
        <f>N47/F$66</f>
        <v>-9.1978210519151865E-2</v>
      </c>
      <c r="W47" s="20">
        <f>O47/G$66</f>
        <v>0.25987417243849248</v>
      </c>
      <c r="X47" s="20">
        <f>P47/H$66</f>
        <v>0.44590951782939031</v>
      </c>
      <c r="Z47" s="20"/>
      <c r="AA47" s="20"/>
      <c r="AB47" s="20"/>
    </row>
    <row r="48" spans="1:28">
      <c r="A48" s="4" t="s">
        <v>61</v>
      </c>
      <c r="B48" s="1">
        <v>10</v>
      </c>
      <c r="C48" s="1">
        <v>12.1</v>
      </c>
      <c r="D48" s="1">
        <v>3033</v>
      </c>
      <c r="E48" s="1">
        <v>5.9</v>
      </c>
      <c r="F48" s="1">
        <v>66</v>
      </c>
      <c r="G48" s="1">
        <v>20</v>
      </c>
      <c r="H48" s="5">
        <v>839.7</v>
      </c>
      <c r="J48" s="3">
        <f>B48-B$65</f>
        <v>-27.18333333333333</v>
      </c>
      <c r="K48" s="3">
        <f>C48-C$65</f>
        <v>1.3283333333333296</v>
      </c>
      <c r="L48" s="3">
        <f>D48-D$65</f>
        <v>-754.7166666666667</v>
      </c>
      <c r="M48" s="3">
        <f>E48-E$65</f>
        <v>-5.8400000000000034</v>
      </c>
      <c r="N48" s="3">
        <f>F48-F$65</f>
        <v>48.666666666666671</v>
      </c>
      <c r="O48" s="3">
        <f>G48-G$65</f>
        <v>-31.6</v>
      </c>
      <c r="P48" s="3">
        <f>H48-H$65</f>
        <v>-86.318333333333157</v>
      </c>
      <c r="R48" s="20">
        <f>J48/B$66</f>
        <v>-2.8778300803510088</v>
      </c>
      <c r="S48" s="20">
        <f>K48/C$66</f>
        <v>1.5837525085098052</v>
      </c>
      <c r="T48" s="20">
        <f>L48/D$66</f>
        <v>-0.51272934473516052</v>
      </c>
      <c r="U48" s="20">
        <f>M48/E$66</f>
        <v>-0.65022432449035972</v>
      </c>
      <c r="V48" s="20">
        <f>N48/F$66</f>
        <v>1.9184026765423114</v>
      </c>
      <c r="W48" s="20">
        <f>O48/G$66</f>
        <v>-0.5007331615278271</v>
      </c>
      <c r="X48" s="20">
        <f>P48/H$66</f>
        <v>-1.3954982076199032</v>
      </c>
      <c r="Z48" s="20"/>
      <c r="AA48" s="20"/>
      <c r="AB48" s="20"/>
    </row>
    <row r="49" spans="1:28">
      <c r="A49" s="4" t="s">
        <v>62</v>
      </c>
      <c r="B49" s="1">
        <v>18</v>
      </c>
      <c r="C49" s="1">
        <v>12.2</v>
      </c>
      <c r="D49" s="1">
        <v>4253</v>
      </c>
      <c r="E49" s="1">
        <v>13.7</v>
      </c>
      <c r="F49" s="1">
        <v>171</v>
      </c>
      <c r="G49" s="1">
        <v>86</v>
      </c>
      <c r="H49" s="5">
        <v>911.7</v>
      </c>
      <c r="J49" s="3">
        <f>B49-B$65</f>
        <v>-19.18333333333333</v>
      </c>
      <c r="K49" s="3">
        <f>C49-C$65</f>
        <v>1.4283333333333292</v>
      </c>
      <c r="L49" s="3">
        <f>D49-D$65</f>
        <v>465.2833333333333</v>
      </c>
      <c r="M49" s="3">
        <f>E49-E$65</f>
        <v>1.9599999999999955</v>
      </c>
      <c r="N49" s="3">
        <f>F49-F$65</f>
        <v>153.66666666666666</v>
      </c>
      <c r="O49" s="3">
        <f>G49-G$65</f>
        <v>34.4</v>
      </c>
      <c r="P49" s="3">
        <f>H49-H$65</f>
        <v>-14.318333333333157</v>
      </c>
      <c r="R49" s="20">
        <f>J49/B$66</f>
        <v>-2.0308905104132502</v>
      </c>
      <c r="S49" s="20">
        <f>K49/C$66</f>
        <v>1.7029810536924757</v>
      </c>
      <c r="T49" s="20">
        <f>L49/D$66</f>
        <v>0.3160979863739477</v>
      </c>
      <c r="U49" s="20">
        <f>M49/E$66</f>
        <v>0.21822597191799684</v>
      </c>
      <c r="V49" s="20">
        <f>N49/F$66</f>
        <v>6.0574221499041467</v>
      </c>
      <c r="W49" s="20">
        <f>O49/G$66</f>
        <v>0.54510192267586233</v>
      </c>
      <c r="X49" s="20">
        <f>P49/H$66</f>
        <v>-0.23148278854747864</v>
      </c>
      <c r="Z49" s="20"/>
      <c r="AA49" s="20"/>
      <c r="AB49" s="20"/>
    </row>
    <row r="50" spans="1:28">
      <c r="A50" s="4" t="s">
        <v>63</v>
      </c>
      <c r="B50" s="1">
        <v>13</v>
      </c>
      <c r="C50" s="1">
        <v>12.2</v>
      </c>
      <c r="D50" s="1">
        <v>2702</v>
      </c>
      <c r="E50" s="1">
        <v>3</v>
      </c>
      <c r="F50" s="1">
        <v>32</v>
      </c>
      <c r="G50" s="1">
        <v>3</v>
      </c>
      <c r="H50" s="5">
        <v>790.7</v>
      </c>
      <c r="J50" s="3">
        <f>B50-B$65</f>
        <v>-24.18333333333333</v>
      </c>
      <c r="K50" s="3">
        <f>C50-C$65</f>
        <v>1.4283333333333292</v>
      </c>
      <c r="L50" s="3">
        <f>D50-D$65</f>
        <v>-1085.7166666666667</v>
      </c>
      <c r="M50" s="3">
        <f>E50-E$65</f>
        <v>-8.7400000000000038</v>
      </c>
      <c r="N50" s="3">
        <f>F50-F$65</f>
        <v>14.666666666666668</v>
      </c>
      <c r="O50" s="3">
        <f>G50-G$65</f>
        <v>-48.6</v>
      </c>
      <c r="P50" s="3">
        <f>H50-H$65</f>
        <v>-135.31833333333316</v>
      </c>
      <c r="R50" s="20">
        <f>J50/B$66</f>
        <v>-2.5602277416243493</v>
      </c>
      <c r="S50" s="20">
        <f>K50/C$66</f>
        <v>1.7029810536924757</v>
      </c>
      <c r="T50" s="20">
        <f>L50/D$66</f>
        <v>-0.73759971079836939</v>
      </c>
      <c r="U50" s="20">
        <f>M50/E$66</f>
        <v>-0.97310969110372314</v>
      </c>
      <c r="V50" s="20">
        <f>N50/F$66</f>
        <v>0.57814875183466918</v>
      </c>
      <c r="W50" s="20">
        <f>O50/G$66</f>
        <v>-0.77011492564089856</v>
      </c>
      <c r="X50" s="20">
        <f>P50/H$66</f>
        <v>-2.1876753678219698</v>
      </c>
      <c r="Z50" s="20"/>
      <c r="AA50" s="20"/>
      <c r="AB50" s="20"/>
    </row>
    <row r="51" spans="1:28">
      <c r="A51" s="4" t="s">
        <v>64</v>
      </c>
      <c r="B51" s="1">
        <v>35</v>
      </c>
      <c r="C51" s="1">
        <v>12.2</v>
      </c>
      <c r="D51" s="1">
        <v>3626</v>
      </c>
      <c r="E51" s="1">
        <v>5.7</v>
      </c>
      <c r="F51" s="1">
        <v>7</v>
      </c>
      <c r="G51" s="1">
        <v>20</v>
      </c>
      <c r="H51" s="5">
        <v>899.3</v>
      </c>
      <c r="J51" s="3">
        <f>B51-B$65</f>
        <v>-2.18333333333333</v>
      </c>
      <c r="K51" s="3">
        <f>C51-C$65</f>
        <v>1.4283333333333292</v>
      </c>
      <c r="L51" s="3">
        <f>D51-D$65</f>
        <v>-161.7166666666667</v>
      </c>
      <c r="M51" s="3">
        <f>E51-E$65</f>
        <v>-6.0400000000000036</v>
      </c>
      <c r="N51" s="3">
        <f>F51-F$65</f>
        <v>-10.333333333333332</v>
      </c>
      <c r="O51" s="3">
        <f>G51-G$65</f>
        <v>-31.6</v>
      </c>
      <c r="P51" s="3">
        <f>H51-H$65</f>
        <v>-26.718333333333248</v>
      </c>
      <c r="R51" s="20">
        <f>J51/B$66</f>
        <v>-0.23114392429551295</v>
      </c>
      <c r="S51" s="20">
        <f>K51/C$66</f>
        <v>1.7029810536924757</v>
      </c>
      <c r="T51" s="20">
        <f>L51/D$66</f>
        <v>-0.10986491248294643</v>
      </c>
      <c r="U51" s="20">
        <f>M51/E$66</f>
        <v>-0.67249228080852275</v>
      </c>
      <c r="V51" s="20">
        <f>N51/F$66</f>
        <v>-0.40733207515624414</v>
      </c>
      <c r="W51" s="20">
        <f>O51/G$66</f>
        <v>-0.5007331615278271</v>
      </c>
      <c r="X51" s="20">
        <f>P51/H$66</f>
        <v>-0.43195211072106432</v>
      </c>
      <c r="Z51" s="20"/>
      <c r="AA51" s="20"/>
      <c r="AB51" s="20"/>
    </row>
    <row r="52" spans="1:28">
      <c r="A52" s="4" t="s">
        <v>65</v>
      </c>
      <c r="B52" s="1">
        <v>45</v>
      </c>
      <c r="C52" s="1">
        <v>11.1</v>
      </c>
      <c r="D52" s="1">
        <v>1883</v>
      </c>
      <c r="E52" s="1">
        <v>3.4</v>
      </c>
      <c r="F52" s="1">
        <v>4</v>
      </c>
      <c r="G52" s="1">
        <v>20</v>
      </c>
      <c r="H52" s="5">
        <v>904.2</v>
      </c>
      <c r="J52" s="3">
        <f>B52-B$65</f>
        <v>7.81666666666667</v>
      </c>
      <c r="K52" s="3">
        <f>C52-C$65</f>
        <v>0.32833333333332959</v>
      </c>
      <c r="L52" s="3">
        <f>D52-D$65</f>
        <v>-1904.7166666666667</v>
      </c>
      <c r="M52" s="3">
        <f>E52-E$65</f>
        <v>-8.3400000000000034</v>
      </c>
      <c r="N52" s="3">
        <f>F52-F$65</f>
        <v>-13.333333333333332</v>
      </c>
      <c r="O52" s="3">
        <f>G52-G$65</f>
        <v>-31.6</v>
      </c>
      <c r="P52" s="3">
        <f>H52-H$65</f>
        <v>-21.818333333333157</v>
      </c>
      <c r="R52" s="20">
        <f>J52/B$66</f>
        <v>0.82753053812668542</v>
      </c>
      <c r="S52" s="20">
        <f>K52/C$66</f>
        <v>0.39146705668309784</v>
      </c>
      <c r="T52" s="20">
        <f>L52/D$66</f>
        <v>-1.2940010093052214</v>
      </c>
      <c r="U52" s="20">
        <f>M52/E$66</f>
        <v>-0.92857377846739719</v>
      </c>
      <c r="V52" s="20">
        <f>N52/F$66</f>
        <v>-0.52558977439515375</v>
      </c>
      <c r="W52" s="20">
        <f>O52/G$66</f>
        <v>-0.5007331615278271</v>
      </c>
      <c r="X52" s="20">
        <f>P52/H$66</f>
        <v>-0.35273439470085621</v>
      </c>
      <c r="Z52" s="20"/>
      <c r="AA52" s="20"/>
      <c r="AB52" s="20"/>
    </row>
    <row r="53" spans="1:28">
      <c r="A53" s="4" t="s">
        <v>66</v>
      </c>
      <c r="B53" s="1">
        <v>38</v>
      </c>
      <c r="C53" s="1">
        <v>11.4</v>
      </c>
      <c r="D53" s="1">
        <v>4923</v>
      </c>
      <c r="E53" s="1">
        <v>3.8</v>
      </c>
      <c r="F53" s="1">
        <v>5</v>
      </c>
      <c r="G53" s="1">
        <v>25</v>
      </c>
      <c r="H53" s="5">
        <v>950.7</v>
      </c>
      <c r="J53" s="3">
        <f>B53-B$65</f>
        <v>0.81666666666666998</v>
      </c>
      <c r="K53" s="3">
        <f>C53-C$65</f>
        <v>0.6283333333333303</v>
      </c>
      <c r="L53" s="3">
        <f>D53-D$65</f>
        <v>1135.2833333333333</v>
      </c>
      <c r="M53" s="3">
        <f>E53-E$65</f>
        <v>-7.9400000000000039</v>
      </c>
      <c r="N53" s="3">
        <f>F53-F$65</f>
        <v>-12.333333333333332</v>
      </c>
      <c r="O53" s="3">
        <f>G53-G$65</f>
        <v>-26.6</v>
      </c>
      <c r="P53" s="3">
        <f>H53-H$65</f>
        <v>24.681666666666843</v>
      </c>
      <c r="R53" s="20">
        <f>J53/B$66</f>
        <v>8.6458414431146546E-2</v>
      </c>
      <c r="S53" s="20">
        <f>K53/C$66</f>
        <v>0.74915269223111092</v>
      </c>
      <c r="T53" s="20">
        <f>L53/D$66</f>
        <v>0.77127365181911367</v>
      </c>
      <c r="U53" s="20">
        <f>M53/E$66</f>
        <v>-0.88403786583107125</v>
      </c>
      <c r="V53" s="20">
        <f>N53/F$66</f>
        <v>-0.48617054131551724</v>
      </c>
      <c r="W53" s="20">
        <f>O53/G$66</f>
        <v>-0.42150323090633546</v>
      </c>
      <c r="X53" s="20">
        <f>P53/H$66</f>
        <v>0.39902556345008466</v>
      </c>
      <c r="Z53" s="20"/>
      <c r="AA53" s="20"/>
      <c r="AB53" s="20"/>
    </row>
    <row r="54" spans="1:28">
      <c r="A54" s="4" t="s">
        <v>67</v>
      </c>
      <c r="B54" s="1">
        <v>31</v>
      </c>
      <c r="C54" s="1">
        <v>10.7</v>
      </c>
      <c r="D54" s="1">
        <v>3249</v>
      </c>
      <c r="E54" s="1">
        <v>9.5</v>
      </c>
      <c r="F54" s="1">
        <v>7</v>
      </c>
      <c r="G54" s="1">
        <v>25</v>
      </c>
      <c r="H54" s="5">
        <v>972.5</v>
      </c>
      <c r="J54" s="3">
        <f>B54-B$65</f>
        <v>-6.18333333333333</v>
      </c>
      <c r="K54" s="3">
        <f>C54-C$65</f>
        <v>-7.1666666666670764E-2</v>
      </c>
      <c r="L54" s="3">
        <f>D54-D$65</f>
        <v>-538.7166666666667</v>
      </c>
      <c r="M54" s="3">
        <f>E54-E$65</f>
        <v>-2.2400000000000038</v>
      </c>
      <c r="N54" s="3">
        <f>F54-F$65</f>
        <v>-10.333333333333332</v>
      </c>
      <c r="O54" s="3">
        <f>G54-G$65</f>
        <v>-26.6</v>
      </c>
      <c r="P54" s="3">
        <f>H54-H$65</f>
        <v>46.481666666666797</v>
      </c>
      <c r="R54" s="20">
        <f>J54/B$66</f>
        <v>-0.65461370926439233</v>
      </c>
      <c r="S54" s="20">
        <f>K54/C$66</f>
        <v>-8.5447124047585588E-2</v>
      </c>
      <c r="T54" s="20">
        <f>L54/D$66</f>
        <v>-0.36598614512895772</v>
      </c>
      <c r="U54" s="20">
        <f>M54/E$66</f>
        <v>-0.24940111076342594</v>
      </c>
      <c r="V54" s="20">
        <f>N54/F$66</f>
        <v>-0.40733207515624414</v>
      </c>
      <c r="W54" s="20">
        <f>O54/G$66</f>
        <v>-0.42150323090633546</v>
      </c>
      <c r="X54" s="20">
        <f>P54/H$66</f>
        <v>0.75146356533590142</v>
      </c>
      <c r="Z54" s="20"/>
      <c r="AA54" s="20"/>
      <c r="AB54" s="20"/>
    </row>
    <row r="55" spans="1:28">
      <c r="A55" s="4" t="s">
        <v>68</v>
      </c>
      <c r="B55" s="1">
        <v>40</v>
      </c>
      <c r="C55" s="1">
        <v>10.3</v>
      </c>
      <c r="D55" s="1">
        <v>1671</v>
      </c>
      <c r="E55" s="1">
        <v>2.5</v>
      </c>
      <c r="F55" s="1">
        <v>2</v>
      </c>
      <c r="G55" s="1">
        <v>11</v>
      </c>
      <c r="H55" s="5">
        <v>912.2</v>
      </c>
      <c r="J55" s="3">
        <f>B55-B$65</f>
        <v>2.81666666666667</v>
      </c>
      <c r="K55" s="3">
        <f>C55-C$65</f>
        <v>-0.47166666666666934</v>
      </c>
      <c r="L55" s="3">
        <f>D55-D$65</f>
        <v>-2116.7166666666667</v>
      </c>
      <c r="M55" s="3">
        <f>E55-E$65</f>
        <v>-9.2400000000000038</v>
      </c>
      <c r="N55" s="3">
        <f>F55-F$65</f>
        <v>-15.333333333333332</v>
      </c>
      <c r="O55" s="3">
        <f>G55-G$65</f>
        <v>-40.6</v>
      </c>
      <c r="P55" s="3">
        <f>H55-H$65</f>
        <v>-13.818333333333157</v>
      </c>
      <c r="R55" s="20">
        <f>J55/B$66</f>
        <v>0.29819330691558621</v>
      </c>
      <c r="S55" s="20">
        <f>K55/C$66</f>
        <v>-0.56236130477826685</v>
      </c>
      <c r="T55" s="20">
        <f>L55/D$66</f>
        <v>-1.4380267422520501</v>
      </c>
      <c r="U55" s="20">
        <f>M55/E$66</f>
        <v>-1.0287795818991308</v>
      </c>
      <c r="V55" s="20">
        <f>N55/F$66</f>
        <v>-0.60442824055442679</v>
      </c>
      <c r="W55" s="20">
        <f>O55/G$66</f>
        <v>-0.64334703664651194</v>
      </c>
      <c r="X55" s="20">
        <f>P55/H$66</f>
        <v>-0.22339934813725346</v>
      </c>
      <c r="Z55" s="20"/>
      <c r="AA55" s="20"/>
      <c r="AB55" s="20"/>
    </row>
    <row r="56" spans="1:28">
      <c r="A56" s="4" t="s">
        <v>69</v>
      </c>
      <c r="B56" s="1">
        <v>41</v>
      </c>
      <c r="C56" s="1">
        <v>12.3</v>
      </c>
      <c r="D56" s="1">
        <v>5308</v>
      </c>
      <c r="E56" s="1">
        <v>25.9</v>
      </c>
      <c r="F56" s="1">
        <v>28</v>
      </c>
      <c r="G56" s="1">
        <v>102</v>
      </c>
      <c r="H56" s="5">
        <v>968.8</v>
      </c>
      <c r="J56" s="3">
        <f>B56-B$65</f>
        <v>3.81666666666667</v>
      </c>
      <c r="K56" s="3">
        <f>C56-C$65</f>
        <v>1.5283333333333307</v>
      </c>
      <c r="L56" s="3">
        <f>D56-D$65</f>
        <v>1520.2833333333333</v>
      </c>
      <c r="M56" s="3">
        <f>E56-E$65</f>
        <v>14.159999999999995</v>
      </c>
      <c r="N56" s="3">
        <f>F56-F$65</f>
        <v>10.666666666666668</v>
      </c>
      <c r="O56" s="3">
        <f>G56-G$65</f>
        <v>50.4</v>
      </c>
      <c r="P56" s="3">
        <f>H56-H$65</f>
        <v>42.781666666666752</v>
      </c>
      <c r="R56" s="20">
        <f>J56/B$66</f>
        <v>0.40406075315780604</v>
      </c>
      <c r="S56" s="20">
        <f>K56/C$66</f>
        <v>1.8222095988751481</v>
      </c>
      <c r="T56" s="20">
        <f>L56/D$66</f>
        <v>1.0328298177838733</v>
      </c>
      <c r="U56" s="20">
        <f>M56/E$66</f>
        <v>1.5765713073259393</v>
      </c>
      <c r="V56" s="20">
        <f>N56/F$66</f>
        <v>0.42047181951612311</v>
      </c>
      <c r="W56" s="20">
        <f>O56/G$66</f>
        <v>0.79863770066463557</v>
      </c>
      <c r="X56" s="20">
        <f>P56/H$66</f>
        <v>0.69164610630023438</v>
      </c>
      <c r="Z56" s="20"/>
      <c r="AA56" s="20"/>
      <c r="AB56" s="20"/>
    </row>
    <row r="57" spans="1:28">
      <c r="A57" s="4" t="s">
        <v>70</v>
      </c>
      <c r="B57" s="1">
        <v>28</v>
      </c>
      <c r="C57" s="1">
        <v>12.1</v>
      </c>
      <c r="D57" s="1">
        <v>3665</v>
      </c>
      <c r="E57" s="1">
        <v>7.5</v>
      </c>
      <c r="F57" s="1">
        <v>2</v>
      </c>
      <c r="G57" s="1">
        <v>1</v>
      </c>
      <c r="H57" s="5">
        <v>823.8</v>
      </c>
      <c r="J57" s="3">
        <f>B57-B$65</f>
        <v>-9.18333333333333</v>
      </c>
      <c r="K57" s="3">
        <f>C57-C$65</f>
        <v>1.3283333333333296</v>
      </c>
      <c r="L57" s="3">
        <f>D57-D$65</f>
        <v>-122.7166666666667</v>
      </c>
      <c r="M57" s="3">
        <f>E57-E$65</f>
        <v>-4.2400000000000038</v>
      </c>
      <c r="N57" s="3">
        <f>F57-F$65</f>
        <v>-15.333333333333332</v>
      </c>
      <c r="O57" s="3">
        <f>G57-G$65</f>
        <v>-50.6</v>
      </c>
      <c r="P57" s="3">
        <f>H57-H$65</f>
        <v>-102.21833333333325</v>
      </c>
      <c r="R57" s="20">
        <f>J57/B$66</f>
        <v>-0.97221604799105177</v>
      </c>
      <c r="S57" s="20">
        <f>K57/C$66</f>
        <v>1.5837525085098052</v>
      </c>
      <c r="T57" s="20">
        <f>L57/D$66</f>
        <v>-8.3369612554048705E-2</v>
      </c>
      <c r="U57" s="20">
        <f>M57/E$66</f>
        <v>-0.47208067394505587</v>
      </c>
      <c r="V57" s="20">
        <f>N57/F$66</f>
        <v>-0.60442824055442679</v>
      </c>
      <c r="W57" s="20">
        <f>O57/G$66</f>
        <v>-0.80180689788949522</v>
      </c>
      <c r="X57" s="20">
        <f>P57/H$66</f>
        <v>-1.652551612665065</v>
      </c>
      <c r="Z57" s="20"/>
      <c r="AA57" s="20"/>
      <c r="AB57" s="20"/>
    </row>
    <row r="58" spans="1:28">
      <c r="A58" s="4" t="s">
        <v>71</v>
      </c>
      <c r="B58" s="1">
        <v>45</v>
      </c>
      <c r="C58" s="1">
        <v>11.3</v>
      </c>
      <c r="D58" s="1">
        <v>3152</v>
      </c>
      <c r="E58" s="1">
        <v>12.1</v>
      </c>
      <c r="F58" s="1">
        <v>11</v>
      </c>
      <c r="G58" s="1">
        <v>42</v>
      </c>
      <c r="H58" s="5">
        <v>1004</v>
      </c>
      <c r="J58" s="3">
        <f>B58-B$65</f>
        <v>7.81666666666667</v>
      </c>
      <c r="K58" s="3">
        <f>C58-C$65</f>
        <v>0.52833333333333066</v>
      </c>
      <c r="L58" s="3">
        <f>D58-D$65</f>
        <v>-635.7166666666667</v>
      </c>
      <c r="M58" s="3">
        <f>E58-E$65</f>
        <v>0.35999999999999588</v>
      </c>
      <c r="N58" s="3">
        <f>F58-F$65</f>
        <v>-6.3333333333333321</v>
      </c>
      <c r="O58" s="3">
        <f>G58-G$65</f>
        <v>-9.6000000000000014</v>
      </c>
      <c r="P58" s="3">
        <f>H58-H$65</f>
        <v>77.981666666666797</v>
      </c>
      <c r="R58" s="20">
        <f>J58/B$66</f>
        <v>0.82753053812668542</v>
      </c>
      <c r="S58" s="20">
        <f>K58/C$66</f>
        <v>0.62992414704844057</v>
      </c>
      <c r="T58" s="20">
        <f>L58/D$66</f>
        <v>-0.43188471161878028</v>
      </c>
      <c r="U58" s="20">
        <f>M58/E$66</f>
        <v>4.0082321372692929E-2</v>
      </c>
      <c r="V58" s="20">
        <f>N58/F$66</f>
        <v>-0.24965514283769802</v>
      </c>
      <c r="W58" s="20">
        <f>O58/G$66</f>
        <v>-0.15212146679326394</v>
      </c>
      <c r="X58" s="20">
        <f>P58/H$66</f>
        <v>1.2607203111800871</v>
      </c>
      <c r="Z58" s="20"/>
      <c r="AA58" s="20"/>
      <c r="AB58" s="20"/>
    </row>
    <row r="59" spans="1:28">
      <c r="A59" s="4" t="s">
        <v>72</v>
      </c>
      <c r="B59" s="1">
        <v>45</v>
      </c>
      <c r="C59" s="1">
        <v>11.1</v>
      </c>
      <c r="D59" s="1">
        <v>3678</v>
      </c>
      <c r="E59" s="1">
        <v>1</v>
      </c>
      <c r="F59" s="1">
        <v>3</v>
      </c>
      <c r="G59" s="1">
        <v>8</v>
      </c>
      <c r="H59" s="5">
        <v>895.7</v>
      </c>
      <c r="J59" s="3">
        <f>B59-B$65</f>
        <v>7.81666666666667</v>
      </c>
      <c r="K59" s="3">
        <f>C59-C$65</f>
        <v>0.32833333333332959</v>
      </c>
      <c r="L59" s="3">
        <f>D59-D$65</f>
        <v>-109.7166666666667</v>
      </c>
      <c r="M59" s="3">
        <f>E59-E$65</f>
        <v>-10.740000000000004</v>
      </c>
      <c r="N59" s="3">
        <f>F59-F$65</f>
        <v>-14.333333333333332</v>
      </c>
      <c r="O59" s="3">
        <f>G59-G$65</f>
        <v>-43.6</v>
      </c>
      <c r="P59" s="3">
        <f>H59-H$65</f>
        <v>-30.318333333333157</v>
      </c>
      <c r="R59" s="20">
        <f>J59/B$66</f>
        <v>0.82753053812668542</v>
      </c>
      <c r="S59" s="20">
        <f>K59/C$66</f>
        <v>0.39146705668309784</v>
      </c>
      <c r="T59" s="20">
        <f>L59/D$66</f>
        <v>-7.4537845911082798E-2</v>
      </c>
      <c r="U59" s="20">
        <f>M59/E$66</f>
        <v>-1.1957892542853532</v>
      </c>
      <c r="V59" s="20">
        <f>N59/F$66</f>
        <v>-0.56500900747479033</v>
      </c>
      <c r="W59" s="20">
        <f>O59/G$66</f>
        <v>-0.69088499501940692</v>
      </c>
      <c r="X59" s="20">
        <f>P59/H$66</f>
        <v>-0.49015288167468407</v>
      </c>
      <c r="Z59" s="20"/>
      <c r="AA59" s="20"/>
      <c r="AB59" s="20"/>
    </row>
    <row r="60" spans="1:28">
      <c r="A60" s="4" t="s">
        <v>73</v>
      </c>
      <c r="B60" s="1">
        <v>42</v>
      </c>
      <c r="C60" s="1">
        <v>9</v>
      </c>
      <c r="D60" s="1">
        <v>9699</v>
      </c>
      <c r="E60" s="1">
        <v>4.8</v>
      </c>
      <c r="F60" s="1">
        <v>8</v>
      </c>
      <c r="G60" s="1">
        <v>49</v>
      </c>
      <c r="H60" s="5">
        <v>911.8</v>
      </c>
      <c r="J60" s="3">
        <f>B60-B$65</f>
        <v>4.81666666666667</v>
      </c>
      <c r="K60" s="3">
        <f>C60-C$65</f>
        <v>-1.7716666666666701</v>
      </c>
      <c r="L60" s="3">
        <f>D60-D$65</f>
        <v>5911.2833333333328</v>
      </c>
      <c r="M60" s="3">
        <f>E60-E$65</f>
        <v>-6.9400000000000039</v>
      </c>
      <c r="N60" s="3">
        <f>F60-F$65</f>
        <v>-9.3333333333333321</v>
      </c>
      <c r="O60" s="3">
        <f>G60-G$65</f>
        <v>-2.6000000000000014</v>
      </c>
      <c r="P60" s="3">
        <f>H60-H$65</f>
        <v>-14.218333333333248</v>
      </c>
      <c r="R60" s="20">
        <f>J60/B$66</f>
        <v>0.50992819940002587</v>
      </c>
      <c r="S60" s="20">
        <f>K60/C$66</f>
        <v>-2.1123323921529873</v>
      </c>
      <c r="T60" s="20">
        <f>L60/D$66</f>
        <v>4.0159288431118192</v>
      </c>
      <c r="U60" s="20">
        <f>M60/E$66</f>
        <v>-0.77269808424025632</v>
      </c>
      <c r="V60" s="20">
        <f>N60/F$66</f>
        <v>-0.36791284207660763</v>
      </c>
      <c r="W60" s="20">
        <f>O60/G$66</f>
        <v>-4.1199563923175662E-2</v>
      </c>
      <c r="X60" s="20">
        <f>P60/H$66</f>
        <v>-0.22986610046543507</v>
      </c>
      <c r="Z60" s="20"/>
      <c r="AA60" s="20"/>
      <c r="AB60" s="20"/>
    </row>
    <row r="61" spans="1:28">
      <c r="A61" s="6" t="s">
        <v>74</v>
      </c>
      <c r="B61" s="7">
        <v>38</v>
      </c>
      <c r="C61" s="7">
        <v>10.7</v>
      </c>
      <c r="D61" s="7">
        <v>3451</v>
      </c>
      <c r="E61" s="7">
        <v>11.7</v>
      </c>
      <c r="F61" s="7">
        <v>13</v>
      </c>
      <c r="G61" s="7">
        <v>39</v>
      </c>
      <c r="H61" s="8">
        <v>954.4</v>
      </c>
      <c r="J61" s="3">
        <f>B61-B$65</f>
        <v>0.81666666666666998</v>
      </c>
      <c r="K61" s="3">
        <f>C61-C$65</f>
        <v>-7.1666666666670764E-2</v>
      </c>
      <c r="L61" s="3">
        <f>D61-D$65</f>
        <v>-336.7166666666667</v>
      </c>
      <c r="M61" s="3">
        <f>E61-E$65</f>
        <v>-4.0000000000004476E-2</v>
      </c>
      <c r="N61" s="3">
        <f>F61-F$65</f>
        <v>-4.3333333333333321</v>
      </c>
      <c r="O61" s="3">
        <f>G61-G$65</f>
        <v>-12.600000000000001</v>
      </c>
      <c r="P61" s="3">
        <f>H61-H$65</f>
        <v>28.381666666666774</v>
      </c>
      <c r="R61" s="20">
        <f>J61/B$66</f>
        <v>8.6458414431146546E-2</v>
      </c>
      <c r="S61" s="20">
        <f>K61/C$66</f>
        <v>-8.5447124047585588E-2</v>
      </c>
      <c r="T61" s="20">
        <f>L61/D$66</f>
        <v>-0.22875407883056439</v>
      </c>
      <c r="U61" s="20">
        <f>M61/E$66</f>
        <v>-4.4535912636330969E-3</v>
      </c>
      <c r="V61" s="20">
        <f>N61/F$66</f>
        <v>-0.17081667667842493</v>
      </c>
      <c r="W61" s="20">
        <f>O61/G$66</f>
        <v>-0.19965942516615892</v>
      </c>
      <c r="X61" s="20">
        <f>P61/H$66</f>
        <v>0.45884302248574987</v>
      </c>
      <c r="Z61" s="20"/>
      <c r="AA61" s="20"/>
      <c r="AB61" s="20"/>
    </row>
    <row r="62" spans="1:28">
      <c r="Z62" s="12"/>
      <c r="AA62" s="12"/>
      <c r="AB62" s="12"/>
    </row>
    <row r="63" spans="1:28">
      <c r="A63" s="1" t="s">
        <v>97</v>
      </c>
      <c r="B63" s="12">
        <v>60</v>
      </c>
      <c r="R63" s="2"/>
      <c r="S63" s="2"/>
      <c r="T63" s="2"/>
      <c r="U63" s="2"/>
      <c r="V63" s="2"/>
      <c r="W63" s="2"/>
      <c r="X63" s="2"/>
      <c r="Z63" s="12"/>
      <c r="AA63" s="12"/>
      <c r="AB63" s="12"/>
    </row>
    <row r="64" spans="1:28">
      <c r="A64" s="1" t="s">
        <v>96</v>
      </c>
      <c r="B64" s="12">
        <v>7</v>
      </c>
      <c r="Z64" s="12"/>
      <c r="AA64" s="12"/>
      <c r="AB64" s="12"/>
    </row>
    <row r="65" spans="1:70">
      <c r="A65" s="1" t="s">
        <v>98</v>
      </c>
      <c r="B65" s="3">
        <f>SUM(B3:B61)/60</f>
        <v>37.18333333333333</v>
      </c>
      <c r="C65" s="3">
        <f>SUM(C3:C61)/60</f>
        <v>10.77166666666667</v>
      </c>
      <c r="D65" s="3">
        <f>SUM(D3:D61)/60</f>
        <v>3787.7166666666667</v>
      </c>
      <c r="E65" s="3">
        <f>SUM(E3:E61)/60</f>
        <v>11.740000000000004</v>
      </c>
      <c r="F65" s="3">
        <f>SUM(F3:F61)/60</f>
        <v>17.333333333333332</v>
      </c>
      <c r="G65" s="3">
        <f>SUM(G3:G61)/60</f>
        <v>51.6</v>
      </c>
      <c r="H65" s="3">
        <f>SUM(H3:H61)/60</f>
        <v>926.0183333333332</v>
      </c>
      <c r="Z65" s="12"/>
      <c r="AA65" s="12"/>
      <c r="AB65" s="12"/>
    </row>
    <row r="66" spans="1:70">
      <c r="A66" s="1" t="s">
        <v>99</v>
      </c>
      <c r="B66" s="3">
        <f>SQRT(_xlfn.VAR.P(B2:B60))</f>
        <v>9.4457742724051936</v>
      </c>
      <c r="C66" s="3">
        <f>SQRT(_xlfn.VAR.P(C2:C60))</f>
        <v>0.83872532241997433</v>
      </c>
      <c r="D66" s="3">
        <f>SQRT(_xlfn.VAR.P(D2:D60))</f>
        <v>1471.9591816155942</v>
      </c>
      <c r="E66" s="3">
        <f>SQRT(_xlfn.VAR.P(E2:E60))</f>
        <v>8.9815157324010375</v>
      </c>
      <c r="F66" s="3">
        <f>SQRT(_xlfn.VAR.P(F2:F60))</f>
        <v>25.368327130559702</v>
      </c>
      <c r="G66" s="3">
        <f>SQRT(_xlfn.VAR.P(G2:G60))</f>
        <v>63.107464070449637</v>
      </c>
      <c r="H66" s="3">
        <f>SQRT(_xlfn.VAR.P(H2:H60))</f>
        <v>61.854850735031533</v>
      </c>
      <c r="Z66" s="12"/>
      <c r="AA66" s="12"/>
      <c r="AB66" s="12"/>
    </row>
    <row r="67" spans="1:70">
      <c r="A67" s="1" t="s">
        <v>100</v>
      </c>
      <c r="B67" s="3">
        <f>_xlfn.VAR.S(B3:B61)</f>
        <v>89.223261250730687</v>
      </c>
      <c r="C67" s="3">
        <f>_xlfn.VAR.S(C3:C61)</f>
        <v>0.70459380479251932</v>
      </c>
      <c r="D67" s="3">
        <f>_xlfn.VAR.S(D3:D61)</f>
        <v>2169482.8720046757</v>
      </c>
      <c r="E67" s="3">
        <f>_xlfn.VAR.S(E3:E61)</f>
        <v>80.668626534190423</v>
      </c>
      <c r="F67" s="3">
        <f>_xlfn.VAR.S(F3:F61)</f>
        <v>643.92752776154293</v>
      </c>
      <c r="G67" s="3">
        <f>_xlfn.VAR.S(G3:G61)</f>
        <v>3985.7364114552893</v>
      </c>
      <c r="H67" s="3">
        <f>_xlfn.VAR.S(H3:H61)</f>
        <v>3828.8453302162484</v>
      </c>
      <c r="R67" s="13" t="s">
        <v>101</v>
      </c>
      <c r="S67"/>
      <c r="T67"/>
      <c r="U67"/>
      <c r="V67"/>
      <c r="W67"/>
      <c r="X67"/>
      <c r="Z67" s="12"/>
      <c r="AA67" s="12"/>
      <c r="AB67" s="12"/>
    </row>
    <row r="68" spans="1:70">
      <c r="R68"/>
      <c r="S68"/>
      <c r="T68"/>
      <c r="U68"/>
      <c r="V68"/>
      <c r="W68"/>
      <c r="X68"/>
      <c r="Z68" s="12"/>
      <c r="AA68" s="12"/>
      <c r="AB68" s="12"/>
    </row>
    <row r="69" spans="1:70">
      <c r="A69" s="1" t="s">
        <v>102</v>
      </c>
      <c r="B69" s="12"/>
      <c r="C69" s="11"/>
      <c r="D69" s="11"/>
      <c r="E69" s="11"/>
      <c r="F69" s="12"/>
      <c r="G69" s="12"/>
      <c r="H69" s="12"/>
      <c r="K69"/>
      <c r="L69"/>
      <c r="M69"/>
      <c r="N69"/>
      <c r="O69"/>
      <c r="P69"/>
      <c r="Q69"/>
      <c r="R69" s="10"/>
      <c r="S69" s="11"/>
      <c r="T69" s="11"/>
      <c r="U69" s="11"/>
      <c r="V69" s="11"/>
      <c r="W69" s="11"/>
      <c r="X69" s="11"/>
      <c r="Y69"/>
      <c r="Z69" s="21"/>
      <c r="AA69" s="21"/>
      <c r="AB69" s="21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</row>
    <row r="70" spans="1:70">
      <c r="A70" s="1" t="s">
        <v>103</v>
      </c>
      <c r="B70" s="12"/>
      <c r="C70" s="12"/>
      <c r="D70" s="12"/>
      <c r="E70" s="12"/>
      <c r="F70" s="12"/>
      <c r="G70" s="12"/>
      <c r="H70" s="12"/>
      <c r="K70"/>
      <c r="L70"/>
      <c r="M70"/>
      <c r="N70"/>
      <c r="O70"/>
      <c r="P70"/>
      <c r="Q70"/>
      <c r="R70" s="11"/>
      <c r="S70" s="10"/>
      <c r="T70" s="11"/>
      <c r="U70" s="11"/>
      <c r="V70" s="11"/>
      <c r="W70" s="11"/>
      <c r="X70" s="11"/>
      <c r="Y70"/>
      <c r="Z70" s="21"/>
      <c r="AA70" s="21"/>
      <c r="AB70" s="21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</row>
    <row r="71" spans="1:70">
      <c r="B71" s="12"/>
      <c r="C71" s="12"/>
      <c r="D71" s="12"/>
      <c r="E71" s="12"/>
      <c r="F71" s="12"/>
      <c r="G71" s="12"/>
      <c r="H71" s="12"/>
      <c r="K71"/>
      <c r="L71"/>
      <c r="M71"/>
      <c r="N71"/>
      <c r="O71"/>
      <c r="P71"/>
      <c r="Q71"/>
      <c r="R71" s="11"/>
      <c r="S71" s="11"/>
      <c r="T71" s="10"/>
      <c r="U71" s="11"/>
      <c r="V71" s="11"/>
      <c r="W71" s="11"/>
      <c r="X71" s="11"/>
      <c r="Y71"/>
      <c r="Z71" s="21"/>
      <c r="AA71" s="21"/>
      <c r="AB71" s="2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</row>
    <row r="72" spans="1:70">
      <c r="B72" s="12"/>
      <c r="C72" s="12"/>
      <c r="D72" s="12"/>
      <c r="E72" s="12"/>
      <c r="F72" s="12"/>
      <c r="G72" s="12"/>
      <c r="H72" s="12"/>
      <c r="K72"/>
      <c r="L72"/>
      <c r="M72"/>
      <c r="N72"/>
      <c r="O72"/>
      <c r="P72"/>
      <c r="Q72"/>
      <c r="R72" s="11"/>
      <c r="S72" s="11"/>
      <c r="T72" s="11"/>
      <c r="U72" s="10"/>
      <c r="V72" s="11"/>
      <c r="W72" s="11"/>
      <c r="X72" s="11"/>
      <c r="Y72"/>
      <c r="Z72" s="21"/>
      <c r="AA72" s="21"/>
      <c r="AB72" s="21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</row>
    <row r="73" spans="1:70">
      <c r="B73" s="12"/>
      <c r="C73" s="12"/>
      <c r="D73" s="12"/>
      <c r="E73" s="12"/>
      <c r="F73" s="12"/>
      <c r="G73" s="12"/>
      <c r="H73" s="12"/>
      <c r="K73"/>
      <c r="L73"/>
      <c r="M73"/>
      <c r="N73"/>
      <c r="O73"/>
      <c r="P73"/>
      <c r="Q73"/>
      <c r="R73" s="11"/>
      <c r="S73" s="11"/>
      <c r="T73" s="11"/>
      <c r="U73" s="11"/>
      <c r="V73" s="10"/>
      <c r="W73" s="11"/>
      <c r="X73" s="11"/>
      <c r="Y73"/>
      <c r="Z73" s="21"/>
      <c r="AA73" s="21"/>
      <c r="AB73" s="21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</row>
    <row r="74" spans="1:70">
      <c r="B74" s="12"/>
      <c r="C74" s="12"/>
      <c r="D74" s="12"/>
      <c r="E74" s="12"/>
      <c r="F74" s="12"/>
      <c r="G74" s="12"/>
      <c r="H74" s="12"/>
      <c r="K74"/>
      <c r="L74"/>
      <c r="M74"/>
      <c r="N74"/>
      <c r="O74"/>
      <c r="P74"/>
      <c r="Q74"/>
      <c r="R74" s="11"/>
      <c r="S74" s="11"/>
      <c r="T74" s="11"/>
      <c r="U74" s="11"/>
      <c r="V74" s="11"/>
      <c r="W74" s="10"/>
      <c r="X74" s="11"/>
      <c r="Y74"/>
      <c r="Z74" s="21"/>
      <c r="AA74" s="21"/>
      <c r="AB74" s="21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</row>
    <row r="75" spans="1:70">
      <c r="B75" s="12"/>
      <c r="C75" s="12"/>
      <c r="D75" s="12"/>
      <c r="E75" s="12"/>
      <c r="F75" s="12"/>
      <c r="G75" s="12"/>
      <c r="H75" s="12"/>
      <c r="L75"/>
      <c r="M75"/>
      <c r="N75"/>
      <c r="O75"/>
      <c r="P75"/>
      <c r="Q75"/>
      <c r="R75" s="11"/>
      <c r="S75" s="11"/>
      <c r="T75" s="11"/>
      <c r="U75" s="11"/>
      <c r="V75" s="11"/>
      <c r="W75" s="11"/>
      <c r="X75" s="10"/>
      <c r="Y75"/>
      <c r="Z75" s="21"/>
      <c r="AA75" s="21"/>
      <c r="AB75" s="21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</row>
    <row r="76" spans="1:70">
      <c r="A76" s="1" t="s">
        <v>104</v>
      </c>
      <c r="J76"/>
      <c r="Y76"/>
      <c r="Z76" s="21"/>
      <c r="AA76" s="21"/>
      <c r="AB76" s="21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</row>
    <row r="77" spans="1:70">
      <c r="J77"/>
      <c r="Y77"/>
      <c r="Z77" s="21"/>
      <c r="AA77" s="21"/>
      <c r="AB77" s="21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</row>
    <row r="78" spans="1:70">
      <c r="J78"/>
      <c r="Y78"/>
      <c r="Z78" s="21"/>
      <c r="AA78" s="21"/>
      <c r="AB78" s="21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</row>
    <row r="79" spans="1:70">
      <c r="J79"/>
      <c r="Y79"/>
      <c r="Z79" s="21"/>
      <c r="AA79" s="21"/>
      <c r="AB79" s="21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</row>
    <row r="80" spans="1:70">
      <c r="J80"/>
      <c r="Y80"/>
      <c r="Z80" s="21"/>
      <c r="AA80" s="21"/>
      <c r="AB80" s="21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</row>
    <row r="81" spans="10:70">
      <c r="J81"/>
      <c r="Y81"/>
      <c r="Z81" s="21"/>
      <c r="AA81" s="21"/>
      <c r="AB81" s="2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</row>
    <row r="82" spans="10:70">
      <c r="J82"/>
      <c r="Y82"/>
      <c r="Z82" s="21"/>
      <c r="AA82" s="21"/>
      <c r="AB82" s="21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</row>
    <row r="83" spans="10:70">
      <c r="J83"/>
      <c r="K83"/>
      <c r="Y83"/>
      <c r="Z83" s="21"/>
      <c r="AA83" s="21"/>
      <c r="AB83" s="21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</row>
    <row r="84" spans="10:70"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</row>
    <row r="85" spans="10:70"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</row>
    <row r="86" spans="10:70"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</row>
    <row r="87" spans="10:70"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</row>
    <row r="88" spans="10:70"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</row>
    <row r="89" spans="10:70"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</row>
    <row r="90" spans="10:70"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</row>
    <row r="91" spans="10:70"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</row>
    <row r="92" spans="10:70"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</row>
    <row r="93" spans="10:70"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</row>
    <row r="94" spans="10:70"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</row>
    <row r="95" spans="10:70"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</row>
    <row r="96" spans="10:70"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</row>
    <row r="97" spans="10:70"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</row>
    <row r="98" spans="10:70"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</row>
    <row r="99" spans="10:70"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</row>
    <row r="100" spans="10:70"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</row>
    <row r="101" spans="10:70"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</row>
    <row r="102" spans="10:70"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</row>
    <row r="103" spans="10:70"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</row>
    <row r="104" spans="10:70"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</row>
    <row r="105" spans="10:70"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</row>
    <row r="106" spans="10:70"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</row>
    <row r="107" spans="10:70"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</row>
    <row r="108" spans="10:70"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</row>
    <row r="109" spans="10:70"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</row>
    <row r="110" spans="10:70"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</row>
    <row r="111" spans="10:70"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</row>
    <row r="112" spans="10:70"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</row>
    <row r="113" spans="11:70"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</row>
    <row r="114" spans="11:70"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</row>
    <row r="115" spans="11:70"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</row>
    <row r="116" spans="11:70"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</row>
    <row r="117" spans="11:70"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</row>
    <row r="118" spans="11:70"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</row>
    <row r="119" spans="11:70"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</row>
    <row r="120" spans="11:70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</row>
  </sheetData>
  <mergeCells count="2">
    <mergeCell ref="J1:P1"/>
    <mergeCell ref="R1:X1"/>
  </mergeCells>
  <phoneticPr fontId="3" type="noConversion"/>
  <conditionalFormatting sqref="U3:V61">
    <cfRule type="cellIs" dxfId="0" priority="1" operator="notBetween">
      <formula>-2</formula>
      <formula>2</formula>
    </cfRule>
  </conditionalFormatting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A0C797EF489E4EBB6C8167FFEC0CCD" ma:contentTypeVersion="4" ma:contentTypeDescription="Create a new document." ma:contentTypeScope="" ma:versionID="aae2ce775b64c0429362ce368a7e9a67">
  <xsd:schema xmlns:xsd="http://www.w3.org/2001/XMLSchema" xmlns:xs="http://www.w3.org/2001/XMLSchema" xmlns:p="http://schemas.microsoft.com/office/2006/metadata/properties" xmlns:ns2="88bc612a-d3b6-4a60-ae50-e0f2999d93f9" targetNamespace="http://schemas.microsoft.com/office/2006/metadata/properties" ma:root="true" ma:fieldsID="636d7130442285cb7fcdfae110164345" ns2:_="">
    <xsd:import namespace="88bc612a-d3b6-4a60-ae50-e0f2999d93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c612a-d3b6-4a60-ae50-e0f2999d9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732910-F3FE-45DE-AF2A-01594176B35F}"/>
</file>

<file path=customXml/itemProps2.xml><?xml version="1.0" encoding="utf-8"?>
<ds:datastoreItem xmlns:ds="http://schemas.openxmlformats.org/officeDocument/2006/customXml" ds:itemID="{B1657248-A4F7-46E7-96C7-B7260A4FC4DB}"/>
</file>

<file path=customXml/itemProps3.xml><?xml version="1.0" encoding="utf-8"?>
<ds:datastoreItem xmlns:ds="http://schemas.openxmlformats.org/officeDocument/2006/customXml" ds:itemID="{8D850E56-366E-446A-912F-4BAAB44B8F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Martina</dc:creator>
  <cp:keywords/>
  <dc:description/>
  <cp:lastModifiedBy>Šimon Vyrut</cp:lastModifiedBy>
  <cp:revision/>
  <dcterms:created xsi:type="dcterms:W3CDTF">2010-03-08T17:26:16Z</dcterms:created>
  <dcterms:modified xsi:type="dcterms:W3CDTF">2022-10-11T14:55:17Z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0x01010038A0C797EF489E4EBB6C8167FFEC0CCD</vt:lpwstr>
  </property>
</Properties>
</file>