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isk Google\Unicorn\MGR\Statistické metody v analýze dat\ZS 2022_2023\Cvičení\cv02 - Datová matice\Na web\"/>
    </mc:Choice>
  </mc:AlternateContent>
  <xr:revisionPtr revIDLastSave="0" documentId="8_{CF9D20ED-4BBD-4AE4-88FE-79373583BBE6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Mesta" sheetId="4" r:id="rId1"/>
    <sheet name="Příklad 1-4" sheetId="1" r:id="rId2"/>
  </sheets>
  <definedNames>
    <definedName name="n">'Příklad 1-4'!$B$64</definedName>
    <definedName name="p">'Příklad 1-4'!$B$65</definedName>
    <definedName name="S">'Příklad 1-4'!$B$79:$H$85</definedName>
    <definedName name="X">'Příklad 1-4'!$B$3:$H$62</definedName>
    <definedName name="x_">'Příklad 1-4'!$B$66:$H$66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2" i="1" l="1" a="1"/>
  <c r="Z62" i="1" s="1"/>
  <c r="AA62" i="1" s="1"/>
  <c r="AB62" i="1" s="1"/>
  <c r="Z61" i="1" a="1"/>
  <c r="Z61" i="1" s="1"/>
  <c r="AA61" i="1" s="1"/>
  <c r="AB61" i="1" s="1"/>
  <c r="Z60" i="1" a="1"/>
  <c r="Z60" i="1" s="1"/>
  <c r="AA60" i="1" s="1"/>
  <c r="AB60" i="1" s="1"/>
  <c r="Z59" i="1" a="1"/>
  <c r="Z59" i="1" s="1"/>
  <c r="AA59" i="1" s="1"/>
  <c r="AB59" i="1" s="1"/>
  <c r="Z58" i="1" a="1"/>
  <c r="Z58" i="1" s="1"/>
  <c r="AA58" i="1" s="1"/>
  <c r="AB58" i="1" s="1"/>
  <c r="Z57" i="1" a="1"/>
  <c r="Z57" i="1" s="1"/>
  <c r="AA57" i="1" s="1"/>
  <c r="AB57" i="1" s="1"/>
  <c r="Z56" i="1" a="1"/>
  <c r="Z56" i="1" s="1"/>
  <c r="AA56" i="1" s="1"/>
  <c r="AB56" i="1" s="1"/>
  <c r="Z55" i="1" a="1"/>
  <c r="Z55" i="1" s="1"/>
  <c r="AA55" i="1" s="1"/>
  <c r="AB55" i="1" s="1"/>
  <c r="Z54" i="1" a="1"/>
  <c r="Z54" i="1" s="1"/>
  <c r="AA54" i="1" s="1"/>
  <c r="AB54" i="1" s="1"/>
  <c r="Z53" i="1" a="1"/>
  <c r="Z53" i="1" s="1"/>
  <c r="AA53" i="1" s="1"/>
  <c r="AB53" i="1" s="1"/>
  <c r="Z52" i="1" a="1"/>
  <c r="Z52" i="1" s="1"/>
  <c r="AA52" i="1" s="1"/>
  <c r="AB52" i="1" s="1"/>
  <c r="Z51" i="1" a="1"/>
  <c r="Z51" i="1" s="1"/>
  <c r="AA51" i="1" s="1"/>
  <c r="AB51" i="1" s="1"/>
  <c r="Z50" i="1" a="1"/>
  <c r="Z50" i="1" s="1"/>
  <c r="AA50" i="1" s="1"/>
  <c r="AB50" i="1" s="1"/>
  <c r="Z49" i="1" a="1"/>
  <c r="Z49" i="1" s="1"/>
  <c r="AA49" i="1" s="1"/>
  <c r="AB49" i="1" s="1"/>
  <c r="Z48" i="1" a="1"/>
  <c r="Z48" i="1" s="1"/>
  <c r="AA48" i="1" s="1"/>
  <c r="AB48" i="1" s="1"/>
  <c r="Z47" i="1" a="1"/>
  <c r="Z47" i="1" s="1"/>
  <c r="AA47" i="1" s="1"/>
  <c r="AB47" i="1" s="1"/>
  <c r="Z46" i="1" a="1"/>
  <c r="Z46" i="1" s="1"/>
  <c r="AA46" i="1" s="1"/>
  <c r="AB46" i="1" s="1"/>
  <c r="Z45" i="1" a="1"/>
  <c r="Z45" i="1" s="1"/>
  <c r="AA45" i="1" s="1"/>
  <c r="AB45" i="1" s="1"/>
  <c r="Z44" i="1" a="1"/>
  <c r="Z44" i="1" s="1"/>
  <c r="AA44" i="1" s="1"/>
  <c r="AB44" i="1" s="1"/>
  <c r="Z43" i="1" a="1"/>
  <c r="Z43" i="1" s="1"/>
  <c r="AA43" i="1" s="1"/>
  <c r="AB43" i="1" s="1"/>
  <c r="Z42" i="1" a="1"/>
  <c r="Z42" i="1" s="1"/>
  <c r="AA42" i="1" s="1"/>
  <c r="AB42" i="1" s="1"/>
  <c r="Z41" i="1" a="1"/>
  <c r="Z41" i="1" s="1"/>
  <c r="AA41" i="1" s="1"/>
  <c r="AB41" i="1" s="1"/>
  <c r="Z40" i="1" a="1"/>
  <c r="Z40" i="1" s="1"/>
  <c r="AA40" i="1" s="1"/>
  <c r="AB40" i="1" s="1"/>
  <c r="Z39" i="1" a="1"/>
  <c r="Z39" i="1" s="1"/>
  <c r="AA39" i="1" s="1"/>
  <c r="AB39" i="1" s="1"/>
  <c r="Z38" i="1" a="1"/>
  <c r="Z38" i="1" s="1"/>
  <c r="AA38" i="1" s="1"/>
  <c r="AB38" i="1" s="1"/>
  <c r="Z37" i="1" a="1"/>
  <c r="Z37" i="1" s="1"/>
  <c r="AA37" i="1" s="1"/>
  <c r="AB37" i="1" s="1"/>
  <c r="Z36" i="1" a="1"/>
  <c r="Z36" i="1" s="1"/>
  <c r="AA36" i="1" s="1"/>
  <c r="AB36" i="1" s="1"/>
  <c r="Z35" i="1" a="1"/>
  <c r="Z35" i="1" s="1"/>
  <c r="AA35" i="1" s="1"/>
  <c r="AB35" i="1" s="1"/>
  <c r="Z34" i="1" a="1"/>
  <c r="Z34" i="1" s="1"/>
  <c r="AA34" i="1" s="1"/>
  <c r="AB34" i="1" s="1"/>
  <c r="Z33" i="1" a="1"/>
  <c r="Z33" i="1" s="1"/>
  <c r="AA33" i="1" s="1"/>
  <c r="AB33" i="1" s="1"/>
  <c r="Z32" i="1" a="1"/>
  <c r="Z32" i="1" s="1"/>
  <c r="AA32" i="1" s="1"/>
  <c r="AB32" i="1" s="1"/>
  <c r="Z31" i="1" a="1"/>
  <c r="Z31" i="1" s="1"/>
  <c r="AA31" i="1" s="1"/>
  <c r="AB31" i="1" s="1"/>
  <c r="Z30" i="1" a="1"/>
  <c r="Z30" i="1" s="1"/>
  <c r="AA30" i="1" s="1"/>
  <c r="AB30" i="1" s="1"/>
  <c r="Z29" i="1" a="1"/>
  <c r="Z29" i="1" s="1"/>
  <c r="AA29" i="1" s="1"/>
  <c r="AB29" i="1" s="1"/>
  <c r="Z28" i="1" a="1"/>
  <c r="Z28" i="1" s="1"/>
  <c r="AA28" i="1" s="1"/>
  <c r="AB28" i="1" s="1"/>
  <c r="Z27" i="1" a="1"/>
  <c r="Z27" i="1" s="1"/>
  <c r="AA27" i="1" s="1"/>
  <c r="AB27" i="1" s="1"/>
  <c r="Z26" i="1" a="1"/>
  <c r="Z26" i="1" s="1"/>
  <c r="AA26" i="1" s="1"/>
  <c r="AB26" i="1" s="1"/>
  <c r="Z25" i="1" a="1"/>
  <c r="Z25" i="1" s="1"/>
  <c r="AA25" i="1" s="1"/>
  <c r="AB25" i="1" s="1"/>
  <c r="Z24" i="1" a="1"/>
  <c r="Z24" i="1" s="1"/>
  <c r="AA24" i="1" s="1"/>
  <c r="AB24" i="1" s="1"/>
  <c r="Z23" i="1" a="1"/>
  <c r="Z23" i="1" s="1"/>
  <c r="AA23" i="1" s="1"/>
  <c r="AB23" i="1" s="1"/>
  <c r="Z22" i="1" a="1"/>
  <c r="Z22" i="1" s="1"/>
  <c r="AA22" i="1" s="1"/>
  <c r="AB22" i="1" s="1"/>
  <c r="Z21" i="1" a="1"/>
  <c r="Z21" i="1" s="1"/>
  <c r="AA21" i="1" s="1"/>
  <c r="AB21" i="1" s="1"/>
  <c r="Z20" i="1" a="1"/>
  <c r="Z20" i="1" s="1"/>
  <c r="AA20" i="1" s="1"/>
  <c r="AB20" i="1" s="1"/>
  <c r="Z19" i="1" a="1"/>
  <c r="Z19" i="1" s="1"/>
  <c r="AA19" i="1" s="1"/>
  <c r="AB19" i="1" s="1"/>
  <c r="Z18" i="1" a="1"/>
  <c r="Z18" i="1" s="1"/>
  <c r="AA18" i="1" s="1"/>
  <c r="AB18" i="1" s="1"/>
  <c r="Z17" i="1" a="1"/>
  <c r="Z17" i="1" s="1"/>
  <c r="AA17" i="1" s="1"/>
  <c r="AB17" i="1" s="1"/>
  <c r="Z16" i="1" a="1"/>
  <c r="Z16" i="1" s="1"/>
  <c r="AA16" i="1" s="1"/>
  <c r="AB16" i="1" s="1"/>
  <c r="Z15" i="1" a="1"/>
  <c r="Z15" i="1" s="1"/>
  <c r="AA15" i="1" s="1"/>
  <c r="AB15" i="1" s="1"/>
  <c r="Z14" i="1" a="1"/>
  <c r="Z14" i="1" s="1"/>
  <c r="AA14" i="1" s="1"/>
  <c r="AB14" i="1" s="1"/>
  <c r="Z13" i="1" a="1"/>
  <c r="Z13" i="1" s="1"/>
  <c r="AA13" i="1" s="1"/>
  <c r="AB13" i="1" s="1"/>
  <c r="Z12" i="1" a="1"/>
  <c r="Z12" i="1" s="1"/>
  <c r="AA12" i="1" s="1"/>
  <c r="AB12" i="1" s="1"/>
  <c r="Z11" i="1" a="1"/>
  <c r="Z11" i="1" s="1"/>
  <c r="AA11" i="1" s="1"/>
  <c r="AB11" i="1" s="1"/>
  <c r="Z10" i="1" a="1"/>
  <c r="Z10" i="1" s="1"/>
  <c r="AA10" i="1" s="1"/>
  <c r="AB10" i="1" s="1"/>
  <c r="Z9" i="1" a="1"/>
  <c r="Z9" i="1" s="1"/>
  <c r="AA9" i="1" s="1"/>
  <c r="AB9" i="1" s="1"/>
  <c r="Z8" i="1" a="1"/>
  <c r="Z8" i="1" s="1"/>
  <c r="AA8" i="1" s="1"/>
  <c r="AB8" i="1" s="1"/>
  <c r="Z7" i="1" a="1"/>
  <c r="Z7" i="1" s="1"/>
  <c r="AA7" i="1" s="1"/>
  <c r="AB7" i="1" s="1"/>
  <c r="Z6" i="1" a="1"/>
  <c r="Z6" i="1" s="1"/>
  <c r="AA6" i="1" s="1"/>
  <c r="AB6" i="1" s="1"/>
  <c r="Z5" i="1" a="1"/>
  <c r="Z5" i="1" s="1"/>
  <c r="AA5" i="1" s="1"/>
  <c r="AB5" i="1" s="1"/>
  <c r="Z4" i="1" a="1"/>
  <c r="Z4" i="1" s="1"/>
  <c r="AA4" i="1" s="1"/>
  <c r="AB4" i="1" s="1"/>
  <c r="Z3" i="1" a="1"/>
  <c r="Z3" i="1" s="1"/>
  <c r="AA3" i="1" s="1"/>
  <c r="AB3" i="1" s="1"/>
  <c r="B79" i="1" a="1"/>
  <c r="H85" i="1" s="1"/>
  <c r="C79" i="1" l="1"/>
  <c r="D80" i="1"/>
  <c r="E81" i="1"/>
  <c r="F82" i="1"/>
  <c r="G83" i="1"/>
  <c r="H84" i="1"/>
  <c r="D79" i="1"/>
  <c r="E80" i="1"/>
  <c r="F81" i="1"/>
  <c r="G82" i="1"/>
  <c r="H83" i="1"/>
  <c r="B85" i="1"/>
  <c r="E79" i="1"/>
  <c r="H82" i="1"/>
  <c r="B84" i="1"/>
  <c r="F79" i="1"/>
  <c r="B83" i="1"/>
  <c r="D85" i="1"/>
  <c r="G79" i="1"/>
  <c r="H80" i="1"/>
  <c r="B82" i="1"/>
  <c r="C83" i="1"/>
  <c r="D84" i="1"/>
  <c r="E85" i="1"/>
  <c r="G81" i="1"/>
  <c r="C85" i="1"/>
  <c r="H81" i="1"/>
  <c r="C84" i="1"/>
  <c r="H79" i="1"/>
  <c r="B81" i="1"/>
  <c r="C82" i="1"/>
  <c r="D83" i="1"/>
  <c r="E84" i="1"/>
  <c r="F85" i="1"/>
  <c r="B80" i="1"/>
  <c r="C81" i="1"/>
  <c r="D82" i="1"/>
  <c r="E83" i="1"/>
  <c r="F84" i="1"/>
  <c r="G85" i="1"/>
  <c r="F80" i="1"/>
  <c r="G80" i="1"/>
  <c r="B79" i="1"/>
  <c r="C80" i="1"/>
  <c r="D81" i="1"/>
  <c r="E82" i="1"/>
  <c r="F83" i="1"/>
  <c r="G84" i="1"/>
  <c r="R4" i="1" l="1"/>
  <c r="S4" i="1"/>
  <c r="T4" i="1"/>
  <c r="U4" i="1"/>
  <c r="V4" i="1"/>
  <c r="W4" i="1"/>
  <c r="X4" i="1"/>
  <c r="R5" i="1"/>
  <c r="S5" i="1"/>
  <c r="T5" i="1"/>
  <c r="U5" i="1"/>
  <c r="V5" i="1"/>
  <c r="W5" i="1"/>
  <c r="X5" i="1"/>
  <c r="R6" i="1"/>
  <c r="S6" i="1"/>
  <c r="T6" i="1"/>
  <c r="U6" i="1"/>
  <c r="V6" i="1"/>
  <c r="W6" i="1"/>
  <c r="X6" i="1"/>
  <c r="R7" i="1"/>
  <c r="S7" i="1"/>
  <c r="T7" i="1"/>
  <c r="U7" i="1"/>
  <c r="V7" i="1"/>
  <c r="W7" i="1"/>
  <c r="X7" i="1"/>
  <c r="R8" i="1"/>
  <c r="S8" i="1"/>
  <c r="T8" i="1"/>
  <c r="U8" i="1"/>
  <c r="V8" i="1"/>
  <c r="W8" i="1"/>
  <c r="X8" i="1"/>
  <c r="R9" i="1"/>
  <c r="S9" i="1"/>
  <c r="T9" i="1"/>
  <c r="U9" i="1"/>
  <c r="V9" i="1"/>
  <c r="W9" i="1"/>
  <c r="X9" i="1"/>
  <c r="R10" i="1"/>
  <c r="S10" i="1"/>
  <c r="T10" i="1"/>
  <c r="U10" i="1"/>
  <c r="V10" i="1"/>
  <c r="W10" i="1"/>
  <c r="X10" i="1"/>
  <c r="R11" i="1"/>
  <c r="S11" i="1"/>
  <c r="T11" i="1"/>
  <c r="U11" i="1"/>
  <c r="V11" i="1"/>
  <c r="W11" i="1"/>
  <c r="X11" i="1"/>
  <c r="R12" i="1"/>
  <c r="S12" i="1"/>
  <c r="T12" i="1"/>
  <c r="U12" i="1"/>
  <c r="V12" i="1"/>
  <c r="W12" i="1"/>
  <c r="X12" i="1"/>
  <c r="R13" i="1"/>
  <c r="S13" i="1"/>
  <c r="T13" i="1"/>
  <c r="U13" i="1"/>
  <c r="V13" i="1"/>
  <c r="W13" i="1"/>
  <c r="X13" i="1"/>
  <c r="R14" i="1"/>
  <c r="S14" i="1"/>
  <c r="T14" i="1"/>
  <c r="U14" i="1"/>
  <c r="V14" i="1"/>
  <c r="W14" i="1"/>
  <c r="X14" i="1"/>
  <c r="R15" i="1"/>
  <c r="S15" i="1"/>
  <c r="T15" i="1"/>
  <c r="U15" i="1"/>
  <c r="V15" i="1"/>
  <c r="W15" i="1"/>
  <c r="X15" i="1"/>
  <c r="R16" i="1"/>
  <c r="S16" i="1"/>
  <c r="T16" i="1"/>
  <c r="U16" i="1"/>
  <c r="V16" i="1"/>
  <c r="W16" i="1"/>
  <c r="X16" i="1"/>
  <c r="R17" i="1"/>
  <c r="S17" i="1"/>
  <c r="T17" i="1"/>
  <c r="U17" i="1"/>
  <c r="V17" i="1"/>
  <c r="W17" i="1"/>
  <c r="X17" i="1"/>
  <c r="R18" i="1"/>
  <c r="S18" i="1"/>
  <c r="T18" i="1"/>
  <c r="U18" i="1"/>
  <c r="V18" i="1"/>
  <c r="W18" i="1"/>
  <c r="X18" i="1"/>
  <c r="R19" i="1"/>
  <c r="S19" i="1"/>
  <c r="T19" i="1"/>
  <c r="U19" i="1"/>
  <c r="V19" i="1"/>
  <c r="W19" i="1"/>
  <c r="X19" i="1"/>
  <c r="R20" i="1"/>
  <c r="S20" i="1"/>
  <c r="T20" i="1"/>
  <c r="U20" i="1"/>
  <c r="V20" i="1"/>
  <c r="W20" i="1"/>
  <c r="X20" i="1"/>
  <c r="R21" i="1"/>
  <c r="S21" i="1"/>
  <c r="T21" i="1"/>
  <c r="U21" i="1"/>
  <c r="V21" i="1"/>
  <c r="W21" i="1"/>
  <c r="X21" i="1"/>
  <c r="R22" i="1"/>
  <c r="S22" i="1"/>
  <c r="T22" i="1"/>
  <c r="U22" i="1"/>
  <c r="V22" i="1"/>
  <c r="W22" i="1"/>
  <c r="X22" i="1"/>
  <c r="R23" i="1"/>
  <c r="S23" i="1"/>
  <c r="T23" i="1"/>
  <c r="U23" i="1"/>
  <c r="V23" i="1"/>
  <c r="W23" i="1"/>
  <c r="X23" i="1"/>
  <c r="R24" i="1"/>
  <c r="S24" i="1"/>
  <c r="T24" i="1"/>
  <c r="U24" i="1"/>
  <c r="V24" i="1"/>
  <c r="W24" i="1"/>
  <c r="X24" i="1"/>
  <c r="R25" i="1"/>
  <c r="S25" i="1"/>
  <c r="T25" i="1"/>
  <c r="U25" i="1"/>
  <c r="V25" i="1"/>
  <c r="W25" i="1"/>
  <c r="X25" i="1"/>
  <c r="R26" i="1"/>
  <c r="S26" i="1"/>
  <c r="T26" i="1"/>
  <c r="U26" i="1"/>
  <c r="V26" i="1"/>
  <c r="W26" i="1"/>
  <c r="X26" i="1"/>
  <c r="R27" i="1"/>
  <c r="S27" i="1"/>
  <c r="T27" i="1"/>
  <c r="U27" i="1"/>
  <c r="V27" i="1"/>
  <c r="W27" i="1"/>
  <c r="X27" i="1"/>
  <c r="R28" i="1"/>
  <c r="S28" i="1"/>
  <c r="T28" i="1"/>
  <c r="U28" i="1"/>
  <c r="V28" i="1"/>
  <c r="W28" i="1"/>
  <c r="X28" i="1"/>
  <c r="R29" i="1"/>
  <c r="S29" i="1"/>
  <c r="T29" i="1"/>
  <c r="U29" i="1"/>
  <c r="V29" i="1"/>
  <c r="W29" i="1"/>
  <c r="X29" i="1"/>
  <c r="R30" i="1"/>
  <c r="S30" i="1"/>
  <c r="T30" i="1"/>
  <c r="U30" i="1"/>
  <c r="V30" i="1"/>
  <c r="W30" i="1"/>
  <c r="X30" i="1"/>
  <c r="R31" i="1"/>
  <c r="S31" i="1"/>
  <c r="T31" i="1"/>
  <c r="U31" i="1"/>
  <c r="V31" i="1"/>
  <c r="W31" i="1"/>
  <c r="X31" i="1"/>
  <c r="R32" i="1"/>
  <c r="S32" i="1"/>
  <c r="T32" i="1"/>
  <c r="U32" i="1"/>
  <c r="V32" i="1"/>
  <c r="W32" i="1"/>
  <c r="X32" i="1"/>
  <c r="R33" i="1"/>
  <c r="S33" i="1"/>
  <c r="T33" i="1"/>
  <c r="U33" i="1"/>
  <c r="V33" i="1"/>
  <c r="W33" i="1"/>
  <c r="X33" i="1"/>
  <c r="R34" i="1"/>
  <c r="S34" i="1"/>
  <c r="T34" i="1"/>
  <c r="U34" i="1"/>
  <c r="V34" i="1"/>
  <c r="W34" i="1"/>
  <c r="X34" i="1"/>
  <c r="R35" i="1"/>
  <c r="S35" i="1"/>
  <c r="T35" i="1"/>
  <c r="U35" i="1"/>
  <c r="V35" i="1"/>
  <c r="W35" i="1"/>
  <c r="X35" i="1"/>
  <c r="R36" i="1"/>
  <c r="S36" i="1"/>
  <c r="T36" i="1"/>
  <c r="U36" i="1"/>
  <c r="V36" i="1"/>
  <c r="W36" i="1"/>
  <c r="X36" i="1"/>
  <c r="R37" i="1"/>
  <c r="S37" i="1"/>
  <c r="T37" i="1"/>
  <c r="U37" i="1"/>
  <c r="V37" i="1"/>
  <c r="W37" i="1"/>
  <c r="X37" i="1"/>
  <c r="R38" i="1"/>
  <c r="S38" i="1"/>
  <c r="T38" i="1"/>
  <c r="U38" i="1"/>
  <c r="V38" i="1"/>
  <c r="W38" i="1"/>
  <c r="X38" i="1"/>
  <c r="R39" i="1"/>
  <c r="S39" i="1"/>
  <c r="T39" i="1"/>
  <c r="U39" i="1"/>
  <c r="V39" i="1"/>
  <c r="W39" i="1"/>
  <c r="X39" i="1"/>
  <c r="R40" i="1"/>
  <c r="S40" i="1"/>
  <c r="T40" i="1"/>
  <c r="U40" i="1"/>
  <c r="V40" i="1"/>
  <c r="W40" i="1"/>
  <c r="X40" i="1"/>
  <c r="R41" i="1"/>
  <c r="S41" i="1"/>
  <c r="T41" i="1"/>
  <c r="U41" i="1"/>
  <c r="V41" i="1"/>
  <c r="W41" i="1"/>
  <c r="X41" i="1"/>
  <c r="R42" i="1"/>
  <c r="S42" i="1"/>
  <c r="T42" i="1"/>
  <c r="U42" i="1"/>
  <c r="V42" i="1"/>
  <c r="W42" i="1"/>
  <c r="X42" i="1"/>
  <c r="R43" i="1"/>
  <c r="S43" i="1"/>
  <c r="T43" i="1"/>
  <c r="U43" i="1"/>
  <c r="V43" i="1"/>
  <c r="W43" i="1"/>
  <c r="X43" i="1"/>
  <c r="R44" i="1"/>
  <c r="S44" i="1"/>
  <c r="T44" i="1"/>
  <c r="U44" i="1"/>
  <c r="V44" i="1"/>
  <c r="W44" i="1"/>
  <c r="X44" i="1"/>
  <c r="R45" i="1"/>
  <c r="S45" i="1"/>
  <c r="T45" i="1"/>
  <c r="U45" i="1"/>
  <c r="V45" i="1"/>
  <c r="W45" i="1"/>
  <c r="X45" i="1"/>
  <c r="R46" i="1"/>
  <c r="S46" i="1"/>
  <c r="T46" i="1"/>
  <c r="U46" i="1"/>
  <c r="V46" i="1"/>
  <c r="W46" i="1"/>
  <c r="X46" i="1"/>
  <c r="R47" i="1"/>
  <c r="S47" i="1"/>
  <c r="T47" i="1"/>
  <c r="U47" i="1"/>
  <c r="V47" i="1"/>
  <c r="W47" i="1"/>
  <c r="X47" i="1"/>
  <c r="R48" i="1"/>
  <c r="S48" i="1"/>
  <c r="T48" i="1"/>
  <c r="U48" i="1"/>
  <c r="V48" i="1"/>
  <c r="W48" i="1"/>
  <c r="X48" i="1"/>
  <c r="R49" i="1"/>
  <c r="S49" i="1"/>
  <c r="T49" i="1"/>
  <c r="U49" i="1"/>
  <c r="V49" i="1"/>
  <c r="W49" i="1"/>
  <c r="X49" i="1"/>
  <c r="R50" i="1"/>
  <c r="S50" i="1"/>
  <c r="T50" i="1"/>
  <c r="U50" i="1"/>
  <c r="V50" i="1"/>
  <c r="W50" i="1"/>
  <c r="X50" i="1"/>
  <c r="R51" i="1"/>
  <c r="S51" i="1"/>
  <c r="T51" i="1"/>
  <c r="U51" i="1"/>
  <c r="V51" i="1"/>
  <c r="W51" i="1"/>
  <c r="X51" i="1"/>
  <c r="R52" i="1"/>
  <c r="S52" i="1"/>
  <c r="T52" i="1"/>
  <c r="U52" i="1"/>
  <c r="V52" i="1"/>
  <c r="W52" i="1"/>
  <c r="X52" i="1"/>
  <c r="R53" i="1"/>
  <c r="S53" i="1"/>
  <c r="T53" i="1"/>
  <c r="U53" i="1"/>
  <c r="V53" i="1"/>
  <c r="W53" i="1"/>
  <c r="X53" i="1"/>
  <c r="R54" i="1"/>
  <c r="S54" i="1"/>
  <c r="T54" i="1"/>
  <c r="U54" i="1"/>
  <c r="V54" i="1"/>
  <c r="W54" i="1"/>
  <c r="X54" i="1"/>
  <c r="R55" i="1"/>
  <c r="S55" i="1"/>
  <c r="T55" i="1"/>
  <c r="U55" i="1"/>
  <c r="V55" i="1"/>
  <c r="W55" i="1"/>
  <c r="X55" i="1"/>
  <c r="R56" i="1"/>
  <c r="S56" i="1"/>
  <c r="T56" i="1"/>
  <c r="U56" i="1"/>
  <c r="V56" i="1"/>
  <c r="W56" i="1"/>
  <c r="X56" i="1"/>
  <c r="R57" i="1"/>
  <c r="S57" i="1"/>
  <c r="T57" i="1"/>
  <c r="U57" i="1"/>
  <c r="V57" i="1"/>
  <c r="W57" i="1"/>
  <c r="X57" i="1"/>
  <c r="R58" i="1"/>
  <c r="S58" i="1"/>
  <c r="T58" i="1"/>
  <c r="U58" i="1"/>
  <c r="V58" i="1"/>
  <c r="W58" i="1"/>
  <c r="X58" i="1"/>
  <c r="R59" i="1"/>
  <c r="S59" i="1"/>
  <c r="T59" i="1"/>
  <c r="U59" i="1"/>
  <c r="V59" i="1"/>
  <c r="W59" i="1"/>
  <c r="X59" i="1"/>
  <c r="R60" i="1"/>
  <c r="S60" i="1"/>
  <c r="T60" i="1"/>
  <c r="U60" i="1"/>
  <c r="V60" i="1"/>
  <c r="W60" i="1"/>
  <c r="X60" i="1"/>
  <c r="R61" i="1"/>
  <c r="S61" i="1"/>
  <c r="T61" i="1"/>
  <c r="U61" i="1"/>
  <c r="V61" i="1"/>
  <c r="W61" i="1"/>
  <c r="X61" i="1"/>
  <c r="R62" i="1"/>
  <c r="S62" i="1"/>
  <c r="T62" i="1"/>
  <c r="U62" i="1"/>
  <c r="V62" i="1"/>
  <c r="W62" i="1"/>
  <c r="X62" i="1"/>
  <c r="S3" i="1"/>
  <c r="T3" i="1"/>
  <c r="U3" i="1"/>
  <c r="V3" i="1"/>
  <c r="W3" i="1"/>
  <c r="X3" i="1"/>
  <c r="R3" i="1"/>
  <c r="K65" i="1"/>
  <c r="L65" i="1"/>
  <c r="M65" i="1"/>
  <c r="N65" i="1"/>
  <c r="O65" i="1"/>
  <c r="P65" i="1"/>
  <c r="J65" i="1"/>
  <c r="J20" i="1"/>
  <c r="K20" i="1"/>
  <c r="L20" i="1"/>
  <c r="M20" i="1"/>
  <c r="N20" i="1"/>
  <c r="O20" i="1"/>
  <c r="P20" i="1"/>
  <c r="J21" i="1"/>
  <c r="K21" i="1"/>
  <c r="L21" i="1"/>
  <c r="M21" i="1"/>
  <c r="N21" i="1"/>
  <c r="O21" i="1"/>
  <c r="P21" i="1"/>
  <c r="J22" i="1"/>
  <c r="K22" i="1"/>
  <c r="L22" i="1"/>
  <c r="M22" i="1"/>
  <c r="N22" i="1"/>
  <c r="O22" i="1"/>
  <c r="P22" i="1"/>
  <c r="J23" i="1"/>
  <c r="K23" i="1"/>
  <c r="L23" i="1"/>
  <c r="M23" i="1"/>
  <c r="N23" i="1"/>
  <c r="O23" i="1"/>
  <c r="P23" i="1"/>
  <c r="J24" i="1"/>
  <c r="K24" i="1"/>
  <c r="L24" i="1"/>
  <c r="M24" i="1"/>
  <c r="N24" i="1"/>
  <c r="O24" i="1"/>
  <c r="P24" i="1"/>
  <c r="J25" i="1"/>
  <c r="K25" i="1"/>
  <c r="L25" i="1"/>
  <c r="M25" i="1"/>
  <c r="N25" i="1"/>
  <c r="O25" i="1"/>
  <c r="P25" i="1"/>
  <c r="J26" i="1"/>
  <c r="K26" i="1"/>
  <c r="L26" i="1"/>
  <c r="M26" i="1"/>
  <c r="N26" i="1"/>
  <c r="O26" i="1"/>
  <c r="P26" i="1"/>
  <c r="J27" i="1"/>
  <c r="K27" i="1"/>
  <c r="L27" i="1"/>
  <c r="M27" i="1"/>
  <c r="N27" i="1"/>
  <c r="O27" i="1"/>
  <c r="P27" i="1"/>
  <c r="J28" i="1"/>
  <c r="K28" i="1"/>
  <c r="L28" i="1"/>
  <c r="M28" i="1"/>
  <c r="N28" i="1"/>
  <c r="O28" i="1"/>
  <c r="P28" i="1"/>
  <c r="J29" i="1"/>
  <c r="K29" i="1"/>
  <c r="L29" i="1"/>
  <c r="M29" i="1"/>
  <c r="N29" i="1"/>
  <c r="O29" i="1"/>
  <c r="P29" i="1"/>
  <c r="J30" i="1"/>
  <c r="K30" i="1"/>
  <c r="L30" i="1"/>
  <c r="M30" i="1"/>
  <c r="N30" i="1"/>
  <c r="O30" i="1"/>
  <c r="P30" i="1"/>
  <c r="J31" i="1"/>
  <c r="K31" i="1"/>
  <c r="L31" i="1"/>
  <c r="M31" i="1"/>
  <c r="N31" i="1"/>
  <c r="O31" i="1"/>
  <c r="P31" i="1"/>
  <c r="J32" i="1"/>
  <c r="K32" i="1"/>
  <c r="L32" i="1"/>
  <c r="M32" i="1"/>
  <c r="N32" i="1"/>
  <c r="O32" i="1"/>
  <c r="P32" i="1"/>
  <c r="J33" i="1"/>
  <c r="K33" i="1"/>
  <c r="L33" i="1"/>
  <c r="M33" i="1"/>
  <c r="N33" i="1"/>
  <c r="O33" i="1"/>
  <c r="P33" i="1"/>
  <c r="J34" i="1"/>
  <c r="K34" i="1"/>
  <c r="L34" i="1"/>
  <c r="M34" i="1"/>
  <c r="N34" i="1"/>
  <c r="O34" i="1"/>
  <c r="P34" i="1"/>
  <c r="J35" i="1"/>
  <c r="K35" i="1"/>
  <c r="L35" i="1"/>
  <c r="M35" i="1"/>
  <c r="N35" i="1"/>
  <c r="O35" i="1"/>
  <c r="P35" i="1"/>
  <c r="J36" i="1"/>
  <c r="K36" i="1"/>
  <c r="L36" i="1"/>
  <c r="M36" i="1"/>
  <c r="N36" i="1"/>
  <c r="O36" i="1"/>
  <c r="P36" i="1"/>
  <c r="J37" i="1"/>
  <c r="K37" i="1"/>
  <c r="L37" i="1"/>
  <c r="M37" i="1"/>
  <c r="N37" i="1"/>
  <c r="O37" i="1"/>
  <c r="P37" i="1"/>
  <c r="J38" i="1"/>
  <c r="K38" i="1"/>
  <c r="L38" i="1"/>
  <c r="M38" i="1"/>
  <c r="N38" i="1"/>
  <c r="O38" i="1"/>
  <c r="P38" i="1"/>
  <c r="J39" i="1"/>
  <c r="K39" i="1"/>
  <c r="L39" i="1"/>
  <c r="M39" i="1"/>
  <c r="N39" i="1"/>
  <c r="O39" i="1"/>
  <c r="P39" i="1"/>
  <c r="J40" i="1"/>
  <c r="K40" i="1"/>
  <c r="L40" i="1"/>
  <c r="M40" i="1"/>
  <c r="N40" i="1"/>
  <c r="O40" i="1"/>
  <c r="P40" i="1"/>
  <c r="J41" i="1"/>
  <c r="K41" i="1"/>
  <c r="L41" i="1"/>
  <c r="M41" i="1"/>
  <c r="N41" i="1"/>
  <c r="O41" i="1"/>
  <c r="P41" i="1"/>
  <c r="J42" i="1"/>
  <c r="K42" i="1"/>
  <c r="L42" i="1"/>
  <c r="M42" i="1"/>
  <c r="N42" i="1"/>
  <c r="O42" i="1"/>
  <c r="P42" i="1"/>
  <c r="J43" i="1"/>
  <c r="K43" i="1"/>
  <c r="L43" i="1"/>
  <c r="M43" i="1"/>
  <c r="N43" i="1"/>
  <c r="O43" i="1"/>
  <c r="P43" i="1"/>
  <c r="J44" i="1"/>
  <c r="K44" i="1"/>
  <c r="L44" i="1"/>
  <c r="M44" i="1"/>
  <c r="N44" i="1"/>
  <c r="O44" i="1"/>
  <c r="P44" i="1"/>
  <c r="J45" i="1"/>
  <c r="K45" i="1"/>
  <c r="L45" i="1"/>
  <c r="M45" i="1"/>
  <c r="N45" i="1"/>
  <c r="O45" i="1"/>
  <c r="P45" i="1"/>
  <c r="J46" i="1"/>
  <c r="K46" i="1"/>
  <c r="L46" i="1"/>
  <c r="M46" i="1"/>
  <c r="N46" i="1"/>
  <c r="O46" i="1"/>
  <c r="P46" i="1"/>
  <c r="J47" i="1"/>
  <c r="K47" i="1"/>
  <c r="L47" i="1"/>
  <c r="M47" i="1"/>
  <c r="N47" i="1"/>
  <c r="O47" i="1"/>
  <c r="P47" i="1"/>
  <c r="J48" i="1"/>
  <c r="K48" i="1"/>
  <c r="L48" i="1"/>
  <c r="M48" i="1"/>
  <c r="N48" i="1"/>
  <c r="O48" i="1"/>
  <c r="P48" i="1"/>
  <c r="J49" i="1"/>
  <c r="K49" i="1"/>
  <c r="L49" i="1"/>
  <c r="M49" i="1"/>
  <c r="N49" i="1"/>
  <c r="O49" i="1"/>
  <c r="P49" i="1"/>
  <c r="J50" i="1"/>
  <c r="K50" i="1"/>
  <c r="L50" i="1"/>
  <c r="M50" i="1"/>
  <c r="N50" i="1"/>
  <c r="O50" i="1"/>
  <c r="P50" i="1"/>
  <c r="J51" i="1"/>
  <c r="K51" i="1"/>
  <c r="L51" i="1"/>
  <c r="M51" i="1"/>
  <c r="N51" i="1"/>
  <c r="O51" i="1"/>
  <c r="P51" i="1"/>
  <c r="J52" i="1"/>
  <c r="K52" i="1"/>
  <c r="L52" i="1"/>
  <c r="M52" i="1"/>
  <c r="N52" i="1"/>
  <c r="O52" i="1"/>
  <c r="P52" i="1"/>
  <c r="J53" i="1"/>
  <c r="K53" i="1"/>
  <c r="L53" i="1"/>
  <c r="M53" i="1"/>
  <c r="N53" i="1"/>
  <c r="O53" i="1"/>
  <c r="P53" i="1"/>
  <c r="J54" i="1"/>
  <c r="K54" i="1"/>
  <c r="L54" i="1"/>
  <c r="M54" i="1"/>
  <c r="N54" i="1"/>
  <c r="O54" i="1"/>
  <c r="P54" i="1"/>
  <c r="J55" i="1"/>
  <c r="K55" i="1"/>
  <c r="L55" i="1"/>
  <c r="M55" i="1"/>
  <c r="N55" i="1"/>
  <c r="O55" i="1"/>
  <c r="P55" i="1"/>
  <c r="J56" i="1"/>
  <c r="K56" i="1"/>
  <c r="L56" i="1"/>
  <c r="M56" i="1"/>
  <c r="N56" i="1"/>
  <c r="O56" i="1"/>
  <c r="P56" i="1"/>
  <c r="J57" i="1"/>
  <c r="K57" i="1"/>
  <c r="L57" i="1"/>
  <c r="M57" i="1"/>
  <c r="N57" i="1"/>
  <c r="O57" i="1"/>
  <c r="P57" i="1"/>
  <c r="J58" i="1"/>
  <c r="K58" i="1"/>
  <c r="L58" i="1"/>
  <c r="M58" i="1"/>
  <c r="N58" i="1"/>
  <c r="O58" i="1"/>
  <c r="P58" i="1"/>
  <c r="J59" i="1"/>
  <c r="K59" i="1"/>
  <c r="L59" i="1"/>
  <c r="M59" i="1"/>
  <c r="N59" i="1"/>
  <c r="O59" i="1"/>
  <c r="P59" i="1"/>
  <c r="J60" i="1"/>
  <c r="K60" i="1"/>
  <c r="L60" i="1"/>
  <c r="M60" i="1"/>
  <c r="N60" i="1"/>
  <c r="O60" i="1"/>
  <c r="P60" i="1"/>
  <c r="J61" i="1"/>
  <c r="K61" i="1"/>
  <c r="L61" i="1"/>
  <c r="M61" i="1"/>
  <c r="N61" i="1"/>
  <c r="O61" i="1"/>
  <c r="P61" i="1"/>
  <c r="J62" i="1"/>
  <c r="K62" i="1"/>
  <c r="L62" i="1"/>
  <c r="M62" i="1"/>
  <c r="N62" i="1"/>
  <c r="O62" i="1"/>
  <c r="P62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J11" i="1"/>
  <c r="K11" i="1"/>
  <c r="L11" i="1"/>
  <c r="M11" i="1"/>
  <c r="N11" i="1"/>
  <c r="O11" i="1"/>
  <c r="P11" i="1"/>
  <c r="J12" i="1"/>
  <c r="K12" i="1"/>
  <c r="L12" i="1"/>
  <c r="M12" i="1"/>
  <c r="N12" i="1"/>
  <c r="O12" i="1"/>
  <c r="P12" i="1"/>
  <c r="J13" i="1"/>
  <c r="K13" i="1"/>
  <c r="L13" i="1"/>
  <c r="M13" i="1"/>
  <c r="N13" i="1"/>
  <c r="O13" i="1"/>
  <c r="P13" i="1"/>
  <c r="J14" i="1"/>
  <c r="K14" i="1"/>
  <c r="L14" i="1"/>
  <c r="M14" i="1"/>
  <c r="N14" i="1"/>
  <c r="O14" i="1"/>
  <c r="P14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J18" i="1"/>
  <c r="K18" i="1"/>
  <c r="L18" i="1"/>
  <c r="M18" i="1"/>
  <c r="N18" i="1"/>
  <c r="O18" i="1"/>
  <c r="P18" i="1"/>
  <c r="J19" i="1"/>
  <c r="K19" i="1"/>
  <c r="L19" i="1"/>
  <c r="M19" i="1"/>
  <c r="N19" i="1"/>
  <c r="O19" i="1"/>
  <c r="P19" i="1"/>
  <c r="K3" i="1"/>
  <c r="L3" i="1"/>
  <c r="M3" i="1"/>
  <c r="N3" i="1"/>
  <c r="O3" i="1"/>
  <c r="P3" i="1"/>
  <c r="J3" i="1"/>
  <c r="B68" i="1" l="1"/>
  <c r="C68" i="1"/>
  <c r="D68" i="1"/>
  <c r="E68" i="1"/>
  <c r="F68" i="1"/>
  <c r="G68" i="1"/>
  <c r="H68" i="1"/>
  <c r="C67" i="1"/>
  <c r="D67" i="1"/>
  <c r="E67" i="1"/>
  <c r="F67" i="1"/>
  <c r="G67" i="1"/>
  <c r="H67" i="1"/>
  <c r="B67" i="1"/>
  <c r="C66" i="1"/>
  <c r="D66" i="1"/>
  <c r="E66" i="1"/>
  <c r="F66" i="1"/>
  <c r="G66" i="1"/>
  <c r="H66" i="1"/>
  <c r="B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<sst xmlns="http://schemas.openxmlformats.org/spreadsheetml/2006/main" count="196" uniqueCount="106">
  <si>
    <t>City</t>
  </si>
  <si>
    <t>Rainfall</t>
  </si>
  <si>
    <t>Education</t>
  </si>
  <si>
    <t>Popden</t>
  </si>
  <si>
    <t>Nonwhite</t>
  </si>
  <si>
    <t>NOX</t>
  </si>
  <si>
    <t>SO2</t>
  </si>
  <si>
    <t>Mortality</t>
  </si>
  <si>
    <t>X1</t>
  </si>
  <si>
    <t>X2</t>
  </si>
  <si>
    <t>X3</t>
  </si>
  <si>
    <t>X4</t>
  </si>
  <si>
    <t>X5</t>
  </si>
  <si>
    <t>X6</t>
  </si>
  <si>
    <t>X7</t>
  </si>
  <si>
    <t>akronOH</t>
  </si>
  <si>
    <t>albanyNY</t>
  </si>
  <si>
    <t>allenPA</t>
  </si>
  <si>
    <t>atlantGA</t>
  </si>
  <si>
    <t>baltimMD</t>
  </si>
  <si>
    <t>birmhmAL</t>
  </si>
  <si>
    <t>bostonMA</t>
  </si>
  <si>
    <t>bridgeCT</t>
  </si>
  <si>
    <t>bufaloNY</t>
  </si>
  <si>
    <t>cantonOH</t>
  </si>
  <si>
    <t>chatagTN</t>
  </si>
  <si>
    <t>chicagIL</t>
  </si>
  <si>
    <t>cinnciOH</t>
  </si>
  <si>
    <t>clevelOH</t>
  </si>
  <si>
    <t>colombOH</t>
  </si>
  <si>
    <t>dallasTX</t>
  </si>
  <si>
    <t>daytonOH</t>
  </si>
  <si>
    <t>denverCO</t>
  </si>
  <si>
    <t>detrotMI</t>
  </si>
  <si>
    <t>flintMI</t>
  </si>
  <si>
    <t>ftwortTX</t>
  </si>
  <si>
    <t>grndraMI</t>
  </si>
  <si>
    <t>grnborNC</t>
  </si>
  <si>
    <t>hartfdCT</t>
  </si>
  <si>
    <t>houstnTX</t>
  </si>
  <si>
    <t>indianIN</t>
  </si>
  <si>
    <t>kansasMO</t>
  </si>
  <si>
    <t>lancasPA</t>
  </si>
  <si>
    <t>losangCA</t>
  </si>
  <si>
    <t>louisvKY</t>
  </si>
  <si>
    <t>memphsTN</t>
  </si>
  <si>
    <t>miamiFL</t>
  </si>
  <si>
    <t>milwauWI</t>
  </si>
  <si>
    <t>minnplMN</t>
  </si>
  <si>
    <t>nashvlTN</t>
  </si>
  <si>
    <t>newhvnCT</t>
  </si>
  <si>
    <t>neworlLA</t>
  </si>
  <si>
    <t>newyrkNY</t>
  </si>
  <si>
    <t>philadPA</t>
  </si>
  <si>
    <t>pittsbPA</t>
  </si>
  <si>
    <t>portldOR</t>
  </si>
  <si>
    <t>provdcRI</t>
  </si>
  <si>
    <t>readngPA</t>
  </si>
  <si>
    <t>richmdVA</t>
  </si>
  <si>
    <t>rochtrNY</t>
  </si>
  <si>
    <t>stlousMO</t>
  </si>
  <si>
    <t>sandigCA</t>
  </si>
  <si>
    <t>sanfrnCA</t>
  </si>
  <si>
    <t>sanjosCA</t>
  </si>
  <si>
    <t>seatleWA</t>
  </si>
  <si>
    <t>springMA</t>
  </si>
  <si>
    <t>syracuNY</t>
  </si>
  <si>
    <t>toledoOH</t>
  </si>
  <si>
    <t>uticaNY</t>
  </si>
  <si>
    <t>washDC</t>
  </si>
  <si>
    <t>wichtaKS</t>
  </si>
  <si>
    <t>wilmtnDE</t>
  </si>
  <si>
    <t>worctrMA</t>
  </si>
  <si>
    <t>yorkPA</t>
  </si>
  <si>
    <t>youngsOH</t>
  </si>
  <si>
    <t>Centrované proměnné</t>
  </si>
  <si>
    <t>Normované proměnné</t>
  </si>
  <si>
    <t>Mahalanobisova vdálenost</t>
  </si>
  <si>
    <t>Testové kritérium</t>
  </si>
  <si>
    <t>p-hodnota</t>
  </si>
  <si>
    <t>C1</t>
  </si>
  <si>
    <t>C2</t>
  </si>
  <si>
    <t>C3</t>
  </si>
  <si>
    <t>C4</t>
  </si>
  <si>
    <t>C5</t>
  </si>
  <si>
    <t>C6</t>
  </si>
  <si>
    <t>C7</t>
  </si>
  <si>
    <t>N1</t>
  </si>
  <si>
    <t>N2</t>
  </si>
  <si>
    <t>N3</t>
  </si>
  <si>
    <t>N4</t>
  </si>
  <si>
    <t>N5</t>
  </si>
  <si>
    <t>N6</t>
  </si>
  <si>
    <t>N7</t>
  </si>
  <si>
    <t>D2</t>
  </si>
  <si>
    <t>F2</t>
  </si>
  <si>
    <t>p</t>
  </si>
  <si>
    <t>n</t>
  </si>
  <si>
    <t>průměr</t>
  </si>
  <si>
    <t>výběrová směrodatná odchylka</t>
  </si>
  <si>
    <t>výběrový rozptyl</t>
  </si>
  <si>
    <t>Korelační matice</t>
  </si>
  <si>
    <t>R</t>
  </si>
  <si>
    <t>Analýza dat - R</t>
  </si>
  <si>
    <t>Výběrová kovarianční matice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</si>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</sst>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"/>
  </numFmts>
  <fonts count="7">
    <font>
      <sz val="10"/>
      <name val="Arial"/>
    </font>
    <font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Arial"/>
      <family val="2"/>
      <charset val="238"/>
    </font>
    <font>
      <i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2" fontId="1" fillId="2" borderId="0" xfId="0" applyNumberFormat="1" applyFont="1" applyFill="1"/>
    <xf numFmtId="0" fontId="0" fillId="0" borderId="9" xfId="0" applyBorder="1"/>
    <xf numFmtId="0" fontId="6" fillId="0" borderId="10" xfId="0" applyFont="1" applyBorder="1" applyAlignment="1">
      <alignment horizontal="center"/>
    </xf>
    <xf numFmtId="165" fontId="1" fillId="0" borderId="0" xfId="0" applyNumberFormat="1" applyFont="1"/>
    <xf numFmtId="166" fontId="4" fillId="2" borderId="0" xfId="0" applyNumberFormat="1" applyFont="1" applyFill="1"/>
    <xf numFmtId="166" fontId="1" fillId="2" borderId="0" xfId="0" applyNumberFormat="1" applyFont="1" applyFill="1"/>
    <xf numFmtId="0" fontId="5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0587-5504-4CFF-889E-3E17623DBE68}">
  <dimension ref="A1:AT80"/>
  <sheetViews>
    <sheetView workbookViewId="0"/>
  </sheetViews>
  <sheetFormatPr defaultColWidth="9.140625" defaultRowHeight="12.75"/>
  <cols>
    <col min="1" max="1" width="16.5703125" style="1" customWidth="1"/>
    <col min="2" max="8" width="13" style="1" customWidth="1"/>
    <col min="9" max="16384" width="9.140625" style="1"/>
  </cols>
  <sheetData>
    <row r="1" spans="1:8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>
      <c r="A2" s="14"/>
      <c r="B2" s="15" t="s">
        <v>8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6" t="s">
        <v>14</v>
      </c>
    </row>
    <row r="3" spans="1:8">
      <c r="A3" s="4" t="s">
        <v>15</v>
      </c>
      <c r="B3" s="1">
        <v>36</v>
      </c>
      <c r="C3" s="1">
        <v>11.4</v>
      </c>
      <c r="D3" s="1">
        <v>3243</v>
      </c>
      <c r="E3" s="1">
        <v>8.8000000000000007</v>
      </c>
      <c r="F3" s="1">
        <v>15</v>
      </c>
      <c r="G3" s="1">
        <v>59</v>
      </c>
      <c r="H3" s="5">
        <v>921.9</v>
      </c>
    </row>
    <row r="4" spans="1:8">
      <c r="A4" s="4" t="s">
        <v>16</v>
      </c>
      <c r="B4" s="1">
        <v>35</v>
      </c>
      <c r="C4" s="1">
        <v>11</v>
      </c>
      <c r="D4" s="1">
        <v>4281</v>
      </c>
      <c r="E4" s="1">
        <v>3.5</v>
      </c>
      <c r="F4" s="1">
        <v>10</v>
      </c>
      <c r="G4" s="1">
        <v>39</v>
      </c>
      <c r="H4" s="5">
        <v>997.9</v>
      </c>
    </row>
    <row r="5" spans="1:8">
      <c r="A5" s="4" t="s">
        <v>17</v>
      </c>
      <c r="B5" s="1">
        <v>44</v>
      </c>
      <c r="C5" s="1">
        <v>9.8000000000000007</v>
      </c>
      <c r="D5" s="1">
        <v>4260</v>
      </c>
      <c r="E5" s="1">
        <v>0.8</v>
      </c>
      <c r="F5" s="1">
        <v>6</v>
      </c>
      <c r="G5" s="1">
        <v>33</v>
      </c>
      <c r="H5" s="5">
        <v>962.4</v>
      </c>
    </row>
    <row r="6" spans="1:8">
      <c r="A6" s="4" t="s">
        <v>18</v>
      </c>
      <c r="B6" s="1">
        <v>47</v>
      </c>
      <c r="C6" s="1">
        <v>11.1</v>
      </c>
      <c r="D6" s="1">
        <v>3125</v>
      </c>
      <c r="E6" s="1">
        <v>27.1</v>
      </c>
      <c r="F6" s="1">
        <v>8</v>
      </c>
      <c r="G6" s="1">
        <v>24</v>
      </c>
      <c r="H6" s="5">
        <v>982.3</v>
      </c>
    </row>
    <row r="7" spans="1:8">
      <c r="A7" s="4" t="s">
        <v>19</v>
      </c>
      <c r="B7" s="1">
        <v>43</v>
      </c>
      <c r="C7" s="1">
        <v>9.6</v>
      </c>
      <c r="D7" s="1">
        <v>6441</v>
      </c>
      <c r="E7" s="1">
        <v>24.4</v>
      </c>
      <c r="F7" s="1">
        <v>38</v>
      </c>
      <c r="G7" s="1">
        <v>206</v>
      </c>
      <c r="H7" s="5">
        <v>1071</v>
      </c>
    </row>
    <row r="8" spans="1:8">
      <c r="A8" s="4" t="s">
        <v>20</v>
      </c>
      <c r="B8" s="1">
        <v>53</v>
      </c>
      <c r="C8" s="1">
        <v>10.199999999999999</v>
      </c>
      <c r="D8" s="1">
        <v>3325</v>
      </c>
      <c r="E8" s="1">
        <v>38.5</v>
      </c>
      <c r="F8" s="1">
        <v>32</v>
      </c>
      <c r="G8" s="1">
        <v>72</v>
      </c>
      <c r="H8" s="5">
        <v>1030</v>
      </c>
    </row>
    <row r="9" spans="1:8">
      <c r="A9" s="4" t="s">
        <v>21</v>
      </c>
      <c r="B9" s="1">
        <v>43</v>
      </c>
      <c r="C9" s="1">
        <v>12.1</v>
      </c>
      <c r="D9" s="1">
        <v>4679</v>
      </c>
      <c r="E9" s="1">
        <v>3.5</v>
      </c>
      <c r="F9" s="1">
        <v>32</v>
      </c>
      <c r="G9" s="1">
        <v>62</v>
      </c>
      <c r="H9" s="5">
        <v>934.7</v>
      </c>
    </row>
    <row r="10" spans="1:8">
      <c r="A10" s="4" t="s">
        <v>22</v>
      </c>
      <c r="B10" s="1">
        <v>45</v>
      </c>
      <c r="C10" s="1">
        <v>10.6</v>
      </c>
      <c r="D10" s="1">
        <v>2140</v>
      </c>
      <c r="E10" s="1">
        <v>5.3</v>
      </c>
      <c r="F10" s="1">
        <v>4</v>
      </c>
      <c r="G10" s="1">
        <v>4</v>
      </c>
      <c r="H10" s="5">
        <v>899.5</v>
      </c>
    </row>
    <row r="11" spans="1:8">
      <c r="A11" s="4" t="s">
        <v>23</v>
      </c>
      <c r="B11" s="1">
        <v>36</v>
      </c>
      <c r="C11" s="1">
        <v>10.5</v>
      </c>
      <c r="D11" s="1">
        <v>6582</v>
      </c>
      <c r="E11" s="1">
        <v>8.1</v>
      </c>
      <c r="F11" s="1">
        <v>12</v>
      </c>
      <c r="G11" s="1">
        <v>37</v>
      </c>
      <c r="H11" s="5">
        <v>1002</v>
      </c>
    </row>
    <row r="12" spans="1:8">
      <c r="A12" s="4" t="s">
        <v>24</v>
      </c>
      <c r="B12" s="1">
        <v>36</v>
      </c>
      <c r="C12" s="1">
        <v>10.7</v>
      </c>
      <c r="D12" s="1">
        <v>4213</v>
      </c>
      <c r="E12" s="1">
        <v>6.7</v>
      </c>
      <c r="F12" s="1">
        <v>7</v>
      </c>
      <c r="G12" s="1">
        <v>20</v>
      </c>
      <c r="H12" s="5">
        <v>912.3</v>
      </c>
    </row>
    <row r="13" spans="1:8">
      <c r="A13" s="4" t="s">
        <v>25</v>
      </c>
      <c r="B13" s="1">
        <v>52</v>
      </c>
      <c r="C13" s="1">
        <v>9.6</v>
      </c>
      <c r="D13" s="1">
        <v>2302</v>
      </c>
      <c r="E13" s="1">
        <v>22.2</v>
      </c>
      <c r="F13" s="1">
        <v>8</v>
      </c>
      <c r="G13" s="1">
        <v>27</v>
      </c>
      <c r="H13" s="5">
        <v>1018</v>
      </c>
    </row>
    <row r="14" spans="1:8">
      <c r="A14" s="4" t="s">
        <v>26</v>
      </c>
      <c r="B14" s="1">
        <v>33</v>
      </c>
      <c r="C14" s="1">
        <v>10.9</v>
      </c>
      <c r="D14" s="1">
        <v>6122</v>
      </c>
      <c r="E14" s="1">
        <v>16.3</v>
      </c>
      <c r="F14" s="1">
        <v>63</v>
      </c>
      <c r="G14" s="1">
        <v>278</v>
      </c>
      <c r="H14" s="5">
        <v>1025</v>
      </c>
    </row>
    <row r="15" spans="1:8">
      <c r="A15" s="4" t="s">
        <v>27</v>
      </c>
      <c r="B15" s="1">
        <v>40</v>
      </c>
      <c r="C15" s="1">
        <v>10.199999999999999</v>
      </c>
      <c r="D15" s="1">
        <v>4101</v>
      </c>
      <c r="E15" s="1">
        <v>13</v>
      </c>
      <c r="F15" s="1">
        <v>26</v>
      </c>
      <c r="G15" s="1">
        <v>146</v>
      </c>
      <c r="H15" s="5">
        <v>970.5</v>
      </c>
    </row>
    <row r="16" spans="1:8">
      <c r="A16" s="4" t="s">
        <v>28</v>
      </c>
      <c r="B16" s="1">
        <v>35</v>
      </c>
      <c r="C16" s="1">
        <v>11.1</v>
      </c>
      <c r="D16" s="1">
        <v>3042</v>
      </c>
      <c r="E16" s="1">
        <v>14.7</v>
      </c>
      <c r="F16" s="1">
        <v>21</v>
      </c>
      <c r="G16" s="1">
        <v>64</v>
      </c>
      <c r="H16" s="5">
        <v>986</v>
      </c>
    </row>
    <row r="17" spans="1:8">
      <c r="A17" s="4" t="s">
        <v>29</v>
      </c>
      <c r="B17" s="1">
        <v>37</v>
      </c>
      <c r="C17" s="1">
        <v>11.9</v>
      </c>
      <c r="D17" s="1">
        <v>4259</v>
      </c>
      <c r="E17" s="1">
        <v>13.1</v>
      </c>
      <c r="F17" s="1">
        <v>9</v>
      </c>
      <c r="G17" s="1">
        <v>15</v>
      </c>
      <c r="H17" s="5">
        <v>958.8</v>
      </c>
    </row>
    <row r="18" spans="1:8">
      <c r="A18" s="4" t="s">
        <v>30</v>
      </c>
      <c r="B18" s="1">
        <v>35</v>
      </c>
      <c r="C18" s="1">
        <v>11.8</v>
      </c>
      <c r="D18" s="1">
        <v>1441</v>
      </c>
      <c r="E18" s="1">
        <v>14.8</v>
      </c>
      <c r="F18" s="1">
        <v>1</v>
      </c>
      <c r="G18" s="1">
        <v>1</v>
      </c>
      <c r="H18" s="5">
        <v>860.1</v>
      </c>
    </row>
    <row r="19" spans="1:8">
      <c r="A19" s="4" t="s">
        <v>31</v>
      </c>
      <c r="B19" s="1">
        <v>36</v>
      </c>
      <c r="C19" s="1">
        <v>11.4</v>
      </c>
      <c r="D19" s="1">
        <v>4029</v>
      </c>
      <c r="E19" s="1">
        <v>12.4</v>
      </c>
      <c r="F19" s="1">
        <v>4</v>
      </c>
      <c r="G19" s="1">
        <v>16</v>
      </c>
      <c r="H19" s="5">
        <v>936.2</v>
      </c>
    </row>
    <row r="20" spans="1:8">
      <c r="A20" s="4" t="s">
        <v>32</v>
      </c>
      <c r="B20" s="1">
        <v>15</v>
      </c>
      <c r="C20" s="1">
        <v>12.2</v>
      </c>
      <c r="D20" s="1">
        <v>4824</v>
      </c>
      <c r="E20" s="1">
        <v>4.7</v>
      </c>
      <c r="F20" s="1">
        <v>8</v>
      </c>
      <c r="G20" s="1">
        <v>28</v>
      </c>
      <c r="H20" s="5">
        <v>871.8</v>
      </c>
    </row>
    <row r="21" spans="1:8">
      <c r="A21" s="4" t="s">
        <v>33</v>
      </c>
      <c r="B21" s="1">
        <v>31</v>
      </c>
      <c r="C21" s="1">
        <v>10.8</v>
      </c>
      <c r="D21" s="1">
        <v>4834</v>
      </c>
      <c r="E21" s="1">
        <v>15.8</v>
      </c>
      <c r="F21" s="1">
        <v>35</v>
      </c>
      <c r="G21" s="1">
        <v>124</v>
      </c>
      <c r="H21" s="5">
        <v>959.2</v>
      </c>
    </row>
    <row r="22" spans="1:8">
      <c r="A22" s="4" t="s">
        <v>34</v>
      </c>
      <c r="B22" s="1">
        <v>30</v>
      </c>
      <c r="C22" s="1">
        <v>10.8</v>
      </c>
      <c r="D22" s="1">
        <v>3694</v>
      </c>
      <c r="E22" s="1">
        <v>13.1</v>
      </c>
      <c r="F22" s="1">
        <v>4</v>
      </c>
      <c r="G22" s="1">
        <v>11</v>
      </c>
      <c r="H22" s="5">
        <v>941.2</v>
      </c>
    </row>
    <row r="23" spans="1:8">
      <c r="A23" s="4" t="s">
        <v>35</v>
      </c>
      <c r="B23" s="1">
        <v>31</v>
      </c>
      <c r="C23" s="1">
        <v>11.4</v>
      </c>
      <c r="D23" s="1">
        <v>1844</v>
      </c>
      <c r="E23" s="1">
        <v>11.5</v>
      </c>
      <c r="F23" s="1">
        <v>1</v>
      </c>
      <c r="G23" s="1">
        <v>1</v>
      </c>
      <c r="H23" s="5">
        <v>891.7</v>
      </c>
    </row>
    <row r="24" spans="1:8">
      <c r="A24" s="4" t="s">
        <v>36</v>
      </c>
      <c r="B24" s="1">
        <v>31</v>
      </c>
      <c r="C24" s="1">
        <v>10.9</v>
      </c>
      <c r="D24" s="1">
        <v>3226</v>
      </c>
      <c r="E24" s="1">
        <v>5.0999999999999996</v>
      </c>
      <c r="F24" s="1">
        <v>3</v>
      </c>
      <c r="G24" s="1">
        <v>10</v>
      </c>
      <c r="H24" s="5">
        <v>871.3</v>
      </c>
    </row>
    <row r="25" spans="1:8">
      <c r="A25" s="4" t="s">
        <v>37</v>
      </c>
      <c r="B25" s="1">
        <v>42</v>
      </c>
      <c r="C25" s="1">
        <v>10.4</v>
      </c>
      <c r="D25" s="1">
        <v>2269</v>
      </c>
      <c r="E25" s="1">
        <v>22.7</v>
      </c>
      <c r="F25" s="1">
        <v>3</v>
      </c>
      <c r="G25" s="1">
        <v>5</v>
      </c>
      <c r="H25" s="5">
        <v>971.1</v>
      </c>
    </row>
    <row r="26" spans="1:8">
      <c r="A26" s="4" t="s">
        <v>38</v>
      </c>
      <c r="B26" s="1">
        <v>43</v>
      </c>
      <c r="C26" s="1">
        <v>11.5</v>
      </c>
      <c r="D26" s="1">
        <v>2909</v>
      </c>
      <c r="E26" s="1">
        <v>7.2</v>
      </c>
      <c r="F26" s="1">
        <v>3</v>
      </c>
      <c r="G26" s="1">
        <v>10</v>
      </c>
      <c r="H26" s="5">
        <v>887.5</v>
      </c>
    </row>
    <row r="27" spans="1:8">
      <c r="A27" s="4" t="s">
        <v>39</v>
      </c>
      <c r="B27" s="1">
        <v>46</v>
      </c>
      <c r="C27" s="1">
        <v>11.4</v>
      </c>
      <c r="D27" s="1">
        <v>2647</v>
      </c>
      <c r="E27" s="1">
        <v>21</v>
      </c>
      <c r="F27" s="1">
        <v>5</v>
      </c>
      <c r="G27" s="1">
        <v>1</v>
      </c>
      <c r="H27" s="5">
        <v>952.5</v>
      </c>
    </row>
    <row r="28" spans="1:8">
      <c r="A28" s="4" t="s">
        <v>40</v>
      </c>
      <c r="B28" s="1">
        <v>39</v>
      </c>
      <c r="C28" s="1">
        <v>11.4</v>
      </c>
      <c r="D28" s="1">
        <v>4412</v>
      </c>
      <c r="E28" s="1">
        <v>15.6</v>
      </c>
      <c r="F28" s="1">
        <v>7</v>
      </c>
      <c r="G28" s="1">
        <v>33</v>
      </c>
      <c r="H28" s="5">
        <v>968.7</v>
      </c>
    </row>
    <row r="29" spans="1:8">
      <c r="A29" s="4" t="s">
        <v>41</v>
      </c>
      <c r="B29" s="1">
        <v>35</v>
      </c>
      <c r="C29" s="1">
        <v>12</v>
      </c>
      <c r="D29" s="1">
        <v>3262</v>
      </c>
      <c r="E29" s="1">
        <v>12.6</v>
      </c>
      <c r="F29" s="1">
        <v>4</v>
      </c>
      <c r="G29" s="1">
        <v>4</v>
      </c>
      <c r="H29" s="5">
        <v>919.7</v>
      </c>
    </row>
    <row r="30" spans="1:8">
      <c r="A30" s="4" t="s">
        <v>42</v>
      </c>
      <c r="B30" s="1">
        <v>43</v>
      </c>
      <c r="C30" s="1">
        <v>9.5</v>
      </c>
      <c r="D30" s="1">
        <v>3214</v>
      </c>
      <c r="E30" s="1">
        <v>2.9</v>
      </c>
      <c r="F30" s="1">
        <v>7</v>
      </c>
      <c r="G30" s="1">
        <v>32</v>
      </c>
      <c r="H30" s="5">
        <v>844.1</v>
      </c>
    </row>
    <row r="31" spans="1:8">
      <c r="A31" s="4" t="s">
        <v>43</v>
      </c>
      <c r="B31" s="1">
        <v>11</v>
      </c>
      <c r="C31" s="1">
        <v>12.1</v>
      </c>
      <c r="D31" s="1">
        <v>4700</v>
      </c>
      <c r="E31" s="1">
        <v>7.8</v>
      </c>
      <c r="F31" s="1">
        <v>319</v>
      </c>
      <c r="G31" s="1">
        <v>130</v>
      </c>
      <c r="H31" s="5">
        <v>861.8</v>
      </c>
    </row>
    <row r="32" spans="1:8">
      <c r="A32" s="4" t="s">
        <v>44</v>
      </c>
      <c r="B32" s="1">
        <v>30</v>
      </c>
      <c r="C32" s="1">
        <v>9.9</v>
      </c>
      <c r="D32" s="1">
        <v>4474</v>
      </c>
      <c r="E32" s="1">
        <v>13.1</v>
      </c>
      <c r="F32" s="1">
        <v>37</v>
      </c>
      <c r="G32" s="1">
        <v>193</v>
      </c>
      <c r="H32" s="5">
        <v>989.3</v>
      </c>
    </row>
    <row r="33" spans="1:8">
      <c r="A33" s="4" t="s">
        <v>45</v>
      </c>
      <c r="B33" s="1">
        <v>50</v>
      </c>
      <c r="C33" s="1">
        <v>10.4</v>
      </c>
      <c r="D33" s="1">
        <v>3497</v>
      </c>
      <c r="E33" s="1">
        <v>36.700000000000003</v>
      </c>
      <c r="F33" s="1">
        <v>18</v>
      </c>
      <c r="G33" s="1">
        <v>34</v>
      </c>
      <c r="H33" s="5">
        <v>1006</v>
      </c>
    </row>
    <row r="34" spans="1:8">
      <c r="A34" s="4" t="s">
        <v>46</v>
      </c>
      <c r="B34" s="1">
        <v>60</v>
      </c>
      <c r="C34" s="1">
        <v>11.5</v>
      </c>
      <c r="D34" s="1">
        <v>4657</v>
      </c>
      <c r="E34" s="1">
        <v>13.5</v>
      </c>
      <c r="F34" s="1">
        <v>1</v>
      </c>
      <c r="G34" s="1">
        <v>1</v>
      </c>
      <c r="H34" s="5">
        <v>861.4</v>
      </c>
    </row>
    <row r="35" spans="1:8">
      <c r="A35" s="4" t="s">
        <v>47</v>
      </c>
      <c r="B35" s="1">
        <v>30</v>
      </c>
      <c r="C35" s="1">
        <v>11.1</v>
      </c>
      <c r="D35" s="1">
        <v>2934</v>
      </c>
      <c r="E35" s="1">
        <v>5.8</v>
      </c>
      <c r="F35" s="1">
        <v>23</v>
      </c>
      <c r="G35" s="1">
        <v>125</v>
      </c>
      <c r="H35" s="5">
        <v>929.2</v>
      </c>
    </row>
    <row r="36" spans="1:8">
      <c r="A36" s="4" t="s">
        <v>48</v>
      </c>
      <c r="B36" s="1">
        <v>25</v>
      </c>
      <c r="C36" s="1">
        <v>12.1</v>
      </c>
      <c r="D36" s="1">
        <v>2095</v>
      </c>
      <c r="E36" s="1">
        <v>2</v>
      </c>
      <c r="F36" s="1">
        <v>11</v>
      </c>
      <c r="G36" s="1">
        <v>26</v>
      </c>
      <c r="H36" s="5">
        <v>857.6</v>
      </c>
    </row>
    <row r="37" spans="1:8">
      <c r="A37" s="4" t="s">
        <v>49</v>
      </c>
      <c r="B37" s="1">
        <v>45</v>
      </c>
      <c r="C37" s="1">
        <v>10.1</v>
      </c>
      <c r="D37" s="1">
        <v>2082</v>
      </c>
      <c r="E37" s="1">
        <v>21</v>
      </c>
      <c r="F37" s="1">
        <v>14</v>
      </c>
      <c r="G37" s="1">
        <v>78</v>
      </c>
      <c r="H37" s="5">
        <v>961</v>
      </c>
    </row>
    <row r="38" spans="1:8">
      <c r="A38" s="4" t="s">
        <v>50</v>
      </c>
      <c r="B38" s="1">
        <v>46</v>
      </c>
      <c r="C38" s="1">
        <v>11.3</v>
      </c>
      <c r="D38" s="1">
        <v>3327</v>
      </c>
      <c r="E38" s="1">
        <v>8.8000000000000007</v>
      </c>
      <c r="F38" s="1">
        <v>3</v>
      </c>
      <c r="G38" s="1">
        <v>8</v>
      </c>
      <c r="H38" s="5">
        <v>923.2</v>
      </c>
    </row>
    <row r="39" spans="1:8">
      <c r="A39" s="4" t="s">
        <v>51</v>
      </c>
      <c r="B39" s="1">
        <v>54</v>
      </c>
      <c r="C39" s="1">
        <v>9.6999999999999993</v>
      </c>
      <c r="D39" s="1">
        <v>3172</v>
      </c>
      <c r="E39" s="1">
        <v>31.4</v>
      </c>
      <c r="F39" s="1">
        <v>17</v>
      </c>
      <c r="G39" s="1">
        <v>1</v>
      </c>
      <c r="H39" s="5">
        <v>1113</v>
      </c>
    </row>
    <row r="40" spans="1:8">
      <c r="A40" s="4" t="s">
        <v>52</v>
      </c>
      <c r="B40" s="1">
        <v>42</v>
      </c>
      <c r="C40" s="1">
        <v>10.7</v>
      </c>
      <c r="D40" s="1">
        <v>7462</v>
      </c>
      <c r="E40" s="1">
        <v>11.3</v>
      </c>
      <c r="F40" s="1">
        <v>26</v>
      </c>
      <c r="G40" s="1">
        <v>108</v>
      </c>
      <c r="H40" s="5">
        <v>994.6</v>
      </c>
    </row>
    <row r="41" spans="1:8">
      <c r="A41" s="4" t="s">
        <v>53</v>
      </c>
      <c r="B41" s="1">
        <v>42</v>
      </c>
      <c r="C41" s="1">
        <v>10.5</v>
      </c>
      <c r="D41" s="1">
        <v>6092</v>
      </c>
      <c r="E41" s="1">
        <v>17.5</v>
      </c>
      <c r="F41" s="1">
        <v>32</v>
      </c>
      <c r="G41" s="1">
        <v>161</v>
      </c>
      <c r="H41" s="5">
        <v>1015</v>
      </c>
    </row>
    <row r="42" spans="1:8">
      <c r="A42" s="4" t="s">
        <v>54</v>
      </c>
      <c r="B42" s="1">
        <v>36</v>
      </c>
      <c r="C42" s="1">
        <v>10.6</v>
      </c>
      <c r="D42" s="1">
        <v>3437</v>
      </c>
      <c r="E42" s="1">
        <v>8.1</v>
      </c>
      <c r="F42" s="1">
        <v>59</v>
      </c>
      <c r="G42" s="1">
        <v>263</v>
      </c>
      <c r="H42" s="5">
        <v>991.3</v>
      </c>
    </row>
    <row r="43" spans="1:8">
      <c r="A43" s="4" t="s">
        <v>55</v>
      </c>
      <c r="B43" s="1">
        <v>37</v>
      </c>
      <c r="C43" s="1">
        <v>12</v>
      </c>
      <c r="D43" s="1">
        <v>3387</v>
      </c>
      <c r="E43" s="1">
        <v>3.6</v>
      </c>
      <c r="F43" s="1">
        <v>21</v>
      </c>
      <c r="G43" s="1">
        <v>44</v>
      </c>
      <c r="H43" s="5">
        <v>894</v>
      </c>
    </row>
    <row r="44" spans="1:8">
      <c r="A44" s="4" t="s">
        <v>56</v>
      </c>
      <c r="B44" s="1">
        <v>42</v>
      </c>
      <c r="C44" s="1">
        <v>10.1</v>
      </c>
      <c r="D44" s="1">
        <v>3508</v>
      </c>
      <c r="E44" s="1">
        <v>2.2000000000000002</v>
      </c>
      <c r="F44" s="1">
        <v>4</v>
      </c>
      <c r="G44" s="1">
        <v>18</v>
      </c>
      <c r="H44" s="5">
        <v>938.5</v>
      </c>
    </row>
    <row r="45" spans="1:8">
      <c r="A45" s="4" t="s">
        <v>57</v>
      </c>
      <c r="B45" s="1">
        <v>41</v>
      </c>
      <c r="C45" s="1">
        <v>9.6</v>
      </c>
      <c r="D45" s="1">
        <v>4843</v>
      </c>
      <c r="E45" s="1">
        <v>2.7</v>
      </c>
      <c r="F45" s="1">
        <v>11</v>
      </c>
      <c r="G45" s="1">
        <v>89</v>
      </c>
      <c r="H45" s="5">
        <v>946.2</v>
      </c>
    </row>
    <row r="46" spans="1:8">
      <c r="A46" s="4" t="s">
        <v>58</v>
      </c>
      <c r="B46" s="1">
        <v>44</v>
      </c>
      <c r="C46" s="1">
        <v>11</v>
      </c>
      <c r="D46" s="1">
        <v>3768</v>
      </c>
      <c r="E46" s="1">
        <v>28.6</v>
      </c>
      <c r="F46" s="1">
        <v>9</v>
      </c>
      <c r="G46" s="1">
        <v>48</v>
      </c>
      <c r="H46" s="5">
        <v>1026</v>
      </c>
    </row>
    <row r="47" spans="1:8">
      <c r="A47" s="4" t="s">
        <v>59</v>
      </c>
      <c r="B47" s="1">
        <v>32</v>
      </c>
      <c r="C47" s="1">
        <v>11.1</v>
      </c>
      <c r="D47" s="1">
        <v>4355</v>
      </c>
      <c r="E47" s="1">
        <v>5</v>
      </c>
      <c r="F47" s="1">
        <v>4</v>
      </c>
      <c r="G47" s="1">
        <v>18</v>
      </c>
      <c r="H47" s="5">
        <v>874.3</v>
      </c>
    </row>
    <row r="48" spans="1:8">
      <c r="A48" s="4" t="s">
        <v>60</v>
      </c>
      <c r="B48" s="1">
        <v>34</v>
      </c>
      <c r="C48" s="1">
        <v>9.6999999999999993</v>
      </c>
      <c r="D48" s="1">
        <v>5160</v>
      </c>
      <c r="E48" s="1">
        <v>17.2</v>
      </c>
      <c r="F48" s="1">
        <v>15</v>
      </c>
      <c r="G48" s="1">
        <v>68</v>
      </c>
      <c r="H48" s="5">
        <v>953.6</v>
      </c>
    </row>
    <row r="49" spans="1:46">
      <c r="A49" s="4" t="s">
        <v>61</v>
      </c>
      <c r="B49" s="1">
        <v>10</v>
      </c>
      <c r="C49" s="1">
        <v>12.1</v>
      </c>
      <c r="D49" s="1">
        <v>3033</v>
      </c>
      <c r="E49" s="1">
        <v>5.9</v>
      </c>
      <c r="F49" s="1">
        <v>66</v>
      </c>
      <c r="G49" s="1">
        <v>20</v>
      </c>
      <c r="H49" s="5">
        <v>839.7</v>
      </c>
    </row>
    <row r="50" spans="1:46">
      <c r="A50" s="4" t="s">
        <v>62</v>
      </c>
      <c r="B50" s="1">
        <v>18</v>
      </c>
      <c r="C50" s="1">
        <v>12.2</v>
      </c>
      <c r="D50" s="1">
        <v>4253</v>
      </c>
      <c r="E50" s="1">
        <v>13.7</v>
      </c>
      <c r="F50" s="1">
        <v>171</v>
      </c>
      <c r="G50" s="1">
        <v>86</v>
      </c>
      <c r="H50" s="5">
        <v>911.7</v>
      </c>
    </row>
    <row r="51" spans="1:46">
      <c r="A51" s="4" t="s">
        <v>63</v>
      </c>
      <c r="B51" s="1">
        <v>13</v>
      </c>
      <c r="C51" s="1">
        <v>12.2</v>
      </c>
      <c r="D51" s="1">
        <v>2702</v>
      </c>
      <c r="E51" s="1">
        <v>3</v>
      </c>
      <c r="F51" s="1">
        <v>32</v>
      </c>
      <c r="G51" s="1">
        <v>3</v>
      </c>
      <c r="H51" s="5">
        <v>790.7</v>
      </c>
    </row>
    <row r="52" spans="1:46">
      <c r="A52" s="4" t="s">
        <v>64</v>
      </c>
      <c r="B52" s="1">
        <v>35</v>
      </c>
      <c r="C52" s="1">
        <v>12.2</v>
      </c>
      <c r="D52" s="1">
        <v>3626</v>
      </c>
      <c r="E52" s="1">
        <v>5.7</v>
      </c>
      <c r="F52" s="1">
        <v>7</v>
      </c>
      <c r="G52" s="1">
        <v>20</v>
      </c>
      <c r="H52" s="5">
        <v>899.3</v>
      </c>
    </row>
    <row r="53" spans="1:46">
      <c r="A53" s="4" t="s">
        <v>65</v>
      </c>
      <c r="B53" s="1">
        <v>45</v>
      </c>
      <c r="C53" s="1">
        <v>11.1</v>
      </c>
      <c r="D53" s="1">
        <v>1883</v>
      </c>
      <c r="E53" s="1">
        <v>3.4</v>
      </c>
      <c r="F53" s="1">
        <v>4</v>
      </c>
      <c r="G53" s="1">
        <v>20</v>
      </c>
      <c r="H53" s="5">
        <v>904.2</v>
      </c>
    </row>
    <row r="54" spans="1:46">
      <c r="A54" s="4" t="s">
        <v>66</v>
      </c>
      <c r="B54" s="1">
        <v>38</v>
      </c>
      <c r="C54" s="1">
        <v>11.4</v>
      </c>
      <c r="D54" s="1">
        <v>4923</v>
      </c>
      <c r="E54" s="1">
        <v>3.8</v>
      </c>
      <c r="F54" s="1">
        <v>5</v>
      </c>
      <c r="G54" s="1">
        <v>25</v>
      </c>
      <c r="H54" s="5">
        <v>950.7</v>
      </c>
    </row>
    <row r="55" spans="1:46">
      <c r="A55" s="4" t="s">
        <v>67</v>
      </c>
      <c r="B55" s="1">
        <v>31</v>
      </c>
      <c r="C55" s="1">
        <v>10.7</v>
      </c>
      <c r="D55" s="1">
        <v>3249</v>
      </c>
      <c r="E55" s="1">
        <v>9.5</v>
      </c>
      <c r="F55" s="1">
        <v>7</v>
      </c>
      <c r="G55" s="1">
        <v>25</v>
      </c>
      <c r="H55" s="5">
        <v>972.5</v>
      </c>
    </row>
    <row r="56" spans="1:46">
      <c r="A56" s="4" t="s">
        <v>68</v>
      </c>
      <c r="B56" s="1">
        <v>40</v>
      </c>
      <c r="C56" s="1">
        <v>10.3</v>
      </c>
      <c r="D56" s="1">
        <v>1671</v>
      </c>
      <c r="E56" s="1">
        <v>2.5</v>
      </c>
      <c r="F56" s="1">
        <v>2</v>
      </c>
      <c r="G56" s="1">
        <v>11</v>
      </c>
      <c r="H56" s="5">
        <v>912.2</v>
      </c>
    </row>
    <row r="57" spans="1:46">
      <c r="A57" s="4" t="s">
        <v>69</v>
      </c>
      <c r="B57" s="1">
        <v>41</v>
      </c>
      <c r="C57" s="1">
        <v>12.3</v>
      </c>
      <c r="D57" s="1">
        <v>5308</v>
      </c>
      <c r="E57" s="1">
        <v>25.9</v>
      </c>
      <c r="F57" s="1">
        <v>28</v>
      </c>
      <c r="G57" s="1">
        <v>102</v>
      </c>
      <c r="H57" s="5">
        <v>968.8</v>
      </c>
    </row>
    <row r="58" spans="1:46">
      <c r="A58" s="4" t="s">
        <v>70</v>
      </c>
      <c r="B58" s="1">
        <v>28</v>
      </c>
      <c r="C58" s="1">
        <v>12.1</v>
      </c>
      <c r="D58" s="1">
        <v>3665</v>
      </c>
      <c r="E58" s="1">
        <v>7.5</v>
      </c>
      <c r="F58" s="1">
        <v>2</v>
      </c>
      <c r="G58" s="1">
        <v>1</v>
      </c>
      <c r="H58" s="5">
        <v>823.8</v>
      </c>
    </row>
    <row r="59" spans="1:46">
      <c r="A59" s="4" t="s">
        <v>71</v>
      </c>
      <c r="B59" s="1">
        <v>45</v>
      </c>
      <c r="C59" s="1">
        <v>11.3</v>
      </c>
      <c r="D59" s="1">
        <v>3152</v>
      </c>
      <c r="E59" s="1">
        <v>12.1</v>
      </c>
      <c r="F59" s="1">
        <v>11</v>
      </c>
      <c r="G59" s="1">
        <v>42</v>
      </c>
      <c r="H59" s="5">
        <v>1004</v>
      </c>
    </row>
    <row r="60" spans="1:46">
      <c r="A60" s="4" t="s">
        <v>72</v>
      </c>
      <c r="B60" s="1">
        <v>45</v>
      </c>
      <c r="C60" s="1">
        <v>11.1</v>
      </c>
      <c r="D60" s="1">
        <v>3678</v>
      </c>
      <c r="E60" s="1">
        <v>1</v>
      </c>
      <c r="F60" s="1">
        <v>3</v>
      </c>
      <c r="G60" s="1">
        <v>8</v>
      </c>
      <c r="H60" s="5">
        <v>895.7</v>
      </c>
    </row>
    <row r="61" spans="1:46">
      <c r="A61" s="4" t="s">
        <v>73</v>
      </c>
      <c r="B61" s="1">
        <v>42</v>
      </c>
      <c r="C61" s="1">
        <v>9</v>
      </c>
      <c r="D61" s="1">
        <v>9699</v>
      </c>
      <c r="E61" s="1">
        <v>4.8</v>
      </c>
      <c r="F61" s="1">
        <v>8</v>
      </c>
      <c r="G61" s="1">
        <v>49</v>
      </c>
      <c r="H61" s="5">
        <v>911.8</v>
      </c>
    </row>
    <row r="62" spans="1:46">
      <c r="A62" s="6" t="s">
        <v>74</v>
      </c>
      <c r="B62" s="7">
        <v>38</v>
      </c>
      <c r="C62" s="7">
        <v>10.7</v>
      </c>
      <c r="D62" s="7">
        <v>3451</v>
      </c>
      <c r="E62" s="7">
        <v>11.7</v>
      </c>
      <c r="F62" s="7">
        <v>13</v>
      </c>
      <c r="G62" s="7">
        <v>39</v>
      </c>
      <c r="H62" s="8">
        <v>954.4</v>
      </c>
    </row>
    <row r="63" spans="1:46"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9:46"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9:46"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9:46"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9:46"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9:46"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9:46"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9:46"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9:46"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9:46"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9:46"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 spans="9:46"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9:46"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9:46"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9:46"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9:46"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9:46"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1"/>
  <sheetViews>
    <sheetView tabSelected="1" showOutlineSymbols="0" zoomScale="145" zoomScaleNormal="145" zoomScaleSheetLayoutView="2458" workbookViewId="0">
      <pane ySplit="2" topLeftCell="A54" activePane="bottomLeft" state="frozen"/>
      <selection pane="bottomLeft" activeCell="A3" sqref="A3"/>
    </sheetView>
  </sheetViews>
  <sheetFormatPr defaultColWidth="9.140625" defaultRowHeight="12.75"/>
  <cols>
    <col min="1" max="1" width="16.5703125" style="1" customWidth="1"/>
    <col min="2" max="8" width="13" style="1" customWidth="1"/>
    <col min="9" max="9" width="8" style="1" customWidth="1"/>
    <col min="10" max="16" width="9.140625" style="1"/>
    <col min="17" max="17" width="4" style="1" customWidth="1"/>
    <col min="18" max="25" width="9.140625" style="1"/>
    <col min="26" max="26" width="7.7109375" style="1" customWidth="1"/>
    <col min="27" max="16384" width="9.140625" style="1"/>
  </cols>
  <sheetData>
    <row r="1" spans="1:28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J1" s="25" t="s">
        <v>75</v>
      </c>
      <c r="K1" s="25"/>
      <c r="L1" s="25"/>
      <c r="M1" s="25"/>
      <c r="N1" s="25"/>
      <c r="O1" s="25"/>
      <c r="P1" s="25"/>
      <c r="Q1" s="9"/>
      <c r="R1" s="25" t="s">
        <v>76</v>
      </c>
      <c r="S1" s="25"/>
      <c r="T1" s="25"/>
      <c r="U1" s="25"/>
      <c r="V1" s="25"/>
      <c r="W1" s="25"/>
      <c r="X1" s="25"/>
      <c r="Z1" s="9" t="s">
        <v>77</v>
      </c>
      <c r="AA1" s="9" t="s">
        <v>78</v>
      </c>
      <c r="AB1" s="9" t="s">
        <v>79</v>
      </c>
    </row>
    <row r="2" spans="1:28">
      <c r="A2" s="14"/>
      <c r="B2" s="15" t="s">
        <v>8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6" t="s">
        <v>14</v>
      </c>
      <c r="J2" s="9" t="s">
        <v>80</v>
      </c>
      <c r="K2" s="9" t="s">
        <v>81</v>
      </c>
      <c r="L2" s="9" t="s">
        <v>82</v>
      </c>
      <c r="M2" s="9" t="s">
        <v>83</v>
      </c>
      <c r="N2" s="9" t="s">
        <v>84</v>
      </c>
      <c r="O2" s="9" t="s">
        <v>85</v>
      </c>
      <c r="P2" s="9" t="s">
        <v>86</v>
      </c>
      <c r="Q2" s="9"/>
      <c r="R2" s="9" t="s">
        <v>87</v>
      </c>
      <c r="S2" s="9" t="s">
        <v>88</v>
      </c>
      <c r="T2" s="9" t="s">
        <v>89</v>
      </c>
      <c r="U2" s="9" t="s">
        <v>90</v>
      </c>
      <c r="V2" s="9" t="s">
        <v>91</v>
      </c>
      <c r="W2" s="9" t="s">
        <v>92</v>
      </c>
      <c r="X2" s="9" t="s">
        <v>93</v>
      </c>
      <c r="Z2" s="9" t="s">
        <v>94</v>
      </c>
      <c r="AA2" s="9" t="s">
        <v>95</v>
      </c>
      <c r="AB2" s="9" t="s">
        <v>96</v>
      </c>
    </row>
    <row r="3" spans="1:28">
      <c r="A3" s="4" t="s">
        <v>15</v>
      </c>
      <c r="B3" s="1">
        <v>36</v>
      </c>
      <c r="C3" s="1">
        <v>11.4</v>
      </c>
      <c r="D3" s="1">
        <v>3243</v>
      </c>
      <c r="E3" s="1">
        <v>8.8000000000000007</v>
      </c>
      <c r="F3" s="1">
        <v>15</v>
      </c>
      <c r="G3" s="1">
        <v>59</v>
      </c>
      <c r="H3" s="5">
        <v>921.9</v>
      </c>
      <c r="J3" s="3">
        <f>B3-B$66</f>
        <v>-1.3666666666666671</v>
      </c>
      <c r="K3" s="3">
        <f t="shared" ref="K3:P3" si="0">C3-C$66</f>
        <v>0.42666666666666409</v>
      </c>
      <c r="L3" s="3">
        <f t="shared" si="0"/>
        <v>-623.05000000000018</v>
      </c>
      <c r="M3" s="3">
        <f t="shared" si="0"/>
        <v>-3.0700000000000038</v>
      </c>
      <c r="N3" s="3">
        <f t="shared" si="0"/>
        <v>-7.6499999999999986</v>
      </c>
      <c r="O3" s="3">
        <f t="shared" si="0"/>
        <v>5.2333333333333343</v>
      </c>
      <c r="P3" s="3">
        <f t="shared" si="0"/>
        <v>-18.481666666666456</v>
      </c>
      <c r="R3" s="17">
        <f>J3/B$67</f>
        <v>-0.13687639515868494</v>
      </c>
      <c r="S3" s="17">
        <f t="shared" ref="S3:X3" si="1">K3/C$67</f>
        <v>0.50475212371110556</v>
      </c>
      <c r="T3" s="17">
        <f t="shared" si="1"/>
        <v>-0.42544133360921954</v>
      </c>
      <c r="U3" s="17">
        <f t="shared" si="1"/>
        <v>-0.34412611532040766</v>
      </c>
      <c r="V3" s="17">
        <f t="shared" si="1"/>
        <v>-0.16510806937148237</v>
      </c>
      <c r="W3" s="17">
        <f t="shared" si="1"/>
        <v>8.2557102227059836E-2</v>
      </c>
      <c r="X3" s="17">
        <f t="shared" si="1"/>
        <v>-0.29707355750842651</v>
      </c>
      <c r="Z3" s="17" cm="1">
        <f t="array" ref="Z3">MMULT((B3:H3-x_),MMULT(MINVERSE(S),(TRANSPOSE(B3:H3-x_))))</f>
        <v>0.79128418105523368</v>
      </c>
      <c r="AA3" s="17">
        <f t="shared" ref="AA3" si="2">(n-p)*n/((n^2-1)*p)*Z3</f>
        <v>9.9880272129386855E-2</v>
      </c>
      <c r="AB3" s="17">
        <f t="shared" ref="AB3" si="3">FDIST(AA3,p,n-p)</f>
        <v>0.99812060935287661</v>
      </c>
    </row>
    <row r="4" spans="1:28">
      <c r="A4" s="4" t="s">
        <v>16</v>
      </c>
      <c r="B4" s="1">
        <v>35</v>
      </c>
      <c r="C4" s="1">
        <v>11</v>
      </c>
      <c r="D4" s="1">
        <v>4281</v>
      </c>
      <c r="E4" s="1">
        <v>3.5</v>
      </c>
      <c r="F4" s="1">
        <v>10</v>
      </c>
      <c r="G4" s="1">
        <v>39</v>
      </c>
      <c r="H4" s="5">
        <v>997.9</v>
      </c>
      <c r="J4" s="3">
        <f t="shared" ref="J4:J20" si="4">B4-B$66</f>
        <v>-2.3666666666666671</v>
      </c>
      <c r="K4" s="3">
        <f t="shared" ref="K4:K20" si="5">C4-C$66</f>
        <v>2.666666666666373E-2</v>
      </c>
      <c r="L4" s="3">
        <f t="shared" ref="L4:L20" si="6">D4-D$66</f>
        <v>414.94999999999982</v>
      </c>
      <c r="M4" s="3">
        <f t="shared" ref="M4:M20" si="7">E4-E$66</f>
        <v>-8.3700000000000045</v>
      </c>
      <c r="N4" s="3">
        <f t="shared" ref="N4:N20" si="8">F4-F$66</f>
        <v>-12.649999999999999</v>
      </c>
      <c r="O4" s="3">
        <f t="shared" ref="O4:O20" si="9">G4-G$66</f>
        <v>-14.766666666666666</v>
      </c>
      <c r="P4" s="3">
        <f t="shared" ref="P4:P20" si="10">H4-H$66</f>
        <v>57.518333333333544</v>
      </c>
      <c r="R4" s="17">
        <f t="shared" ref="R4:R62" si="11">J4/B$67</f>
        <v>-0.23702985503089341</v>
      </c>
      <c r="S4" s="17">
        <f t="shared" ref="S4:S62" si="12">K4/C$67</f>
        <v>3.1547007731940815E-2</v>
      </c>
      <c r="T4" s="17">
        <f t="shared" ref="T4:T62" si="13">L4/D$67</f>
        <v>0.28334304049618092</v>
      </c>
      <c r="U4" s="17">
        <f t="shared" ref="U4:U62" si="14">M4/E$67</f>
        <v>-0.93822006033609451</v>
      </c>
      <c r="V4" s="17">
        <f t="shared" ref="V4:V62" si="15">N4/F$67</f>
        <v>-0.27302184020251663</v>
      </c>
      <c r="W4" s="17">
        <f t="shared" ref="W4:W62" si="16">O4/G$67</f>
        <v>-0.23294774704832802</v>
      </c>
      <c r="X4" s="17">
        <f t="shared" ref="X4:X62" si="17">P4/H$67</f>
        <v>0.92454734810834727</v>
      </c>
      <c r="Z4" s="17">
        <f t="array" ref="Z4">MMULT((B4:H4-x_),MMULT(MINVERSE(S),(TRANSPOSE(B4:H4-x_))))</f>
        <v>7.5096476703698238</v>
      </c>
      <c r="AA4" s="17">
        <f t="shared" ref="AA4:AA62" si="18">(n-p)*n/((n^2-1)*p)*Z4</f>
        <v>0.94790932369213821</v>
      </c>
      <c r="AB4" s="17">
        <f t="shared" ref="AB4:AB62" si="19">FDIST(AA4,p,n-p)</f>
        <v>0.47832113397075438</v>
      </c>
    </row>
    <row r="5" spans="1:28">
      <c r="A5" s="4" t="s">
        <v>17</v>
      </c>
      <c r="B5" s="1">
        <v>44</v>
      </c>
      <c r="C5" s="1">
        <v>9.8000000000000007</v>
      </c>
      <c r="D5" s="1">
        <v>4260</v>
      </c>
      <c r="E5" s="1">
        <v>0.8</v>
      </c>
      <c r="F5" s="1">
        <v>6</v>
      </c>
      <c r="G5" s="1">
        <v>33</v>
      </c>
      <c r="H5" s="5">
        <v>962.4</v>
      </c>
      <c r="J5" s="3">
        <f t="shared" si="4"/>
        <v>6.6333333333333329</v>
      </c>
      <c r="K5" s="3">
        <f t="shared" si="5"/>
        <v>-1.1733333333333356</v>
      </c>
      <c r="L5" s="3">
        <f t="shared" si="6"/>
        <v>393.94999999999982</v>
      </c>
      <c r="M5" s="3">
        <f t="shared" si="7"/>
        <v>-11.070000000000004</v>
      </c>
      <c r="N5" s="3">
        <f t="shared" si="8"/>
        <v>-16.649999999999999</v>
      </c>
      <c r="O5" s="3">
        <f t="shared" si="9"/>
        <v>-20.766666666666666</v>
      </c>
      <c r="P5" s="3">
        <f t="shared" si="10"/>
        <v>22.018333333333544</v>
      </c>
      <c r="R5" s="17">
        <f t="shared" si="11"/>
        <v>0.66435128381898279</v>
      </c>
      <c r="S5" s="17">
        <f t="shared" si="12"/>
        <v>-1.3880683402055514</v>
      </c>
      <c r="T5" s="17">
        <f t="shared" si="13"/>
        <v>0.26900347223393289</v>
      </c>
      <c r="U5" s="17">
        <f t="shared" si="14"/>
        <v>-1.2408716927025762</v>
      </c>
      <c r="V5" s="17">
        <f t="shared" si="15"/>
        <v>-0.35935285686734403</v>
      </c>
      <c r="W5" s="17">
        <f t="shared" si="16"/>
        <v>-0.32759920183094438</v>
      </c>
      <c r="X5" s="17">
        <f t="shared" si="17"/>
        <v>0.35392179351103842</v>
      </c>
      <c r="Z5" s="17">
        <f t="array" ref="Z5">MMULT((B5:H5-x_),MMULT(MINVERSE(S),(TRANSPOSE(B5:H5-x_))))</f>
        <v>6.1928691831033467</v>
      </c>
      <c r="AA5" s="17">
        <f t="shared" ref="AA5:AA62" si="20">(n-p)*n/((n^2-1)*p)*Z5</f>
        <v>0.7816982496038043</v>
      </c>
      <c r="AB5" s="17">
        <f t="shared" ref="AB5:AB62" si="21">FDIST(AA5,p,n-p)</f>
        <v>0.60549053063111802</v>
      </c>
    </row>
    <row r="6" spans="1:28">
      <c r="A6" s="4" t="s">
        <v>18</v>
      </c>
      <c r="B6" s="1">
        <v>47</v>
      </c>
      <c r="C6" s="1">
        <v>11.1</v>
      </c>
      <c r="D6" s="1">
        <v>3125</v>
      </c>
      <c r="E6" s="1">
        <v>27.1</v>
      </c>
      <c r="F6" s="1">
        <v>8</v>
      </c>
      <c r="G6" s="1">
        <v>24</v>
      </c>
      <c r="H6" s="5">
        <v>982.3</v>
      </c>
      <c r="J6" s="3">
        <f t="shared" si="4"/>
        <v>9.6333333333333329</v>
      </c>
      <c r="K6" s="3">
        <f t="shared" si="5"/>
        <v>0.12666666666666337</v>
      </c>
      <c r="L6" s="3">
        <f t="shared" si="6"/>
        <v>-741.05000000000018</v>
      </c>
      <c r="M6" s="3">
        <f t="shared" si="7"/>
        <v>15.229999999999997</v>
      </c>
      <c r="N6" s="3">
        <f t="shared" si="8"/>
        <v>-14.649999999999999</v>
      </c>
      <c r="O6" s="3">
        <f t="shared" si="9"/>
        <v>-29.766666666666666</v>
      </c>
      <c r="P6" s="3">
        <f t="shared" si="10"/>
        <v>41.918333333333521</v>
      </c>
      <c r="R6" s="17">
        <f t="shared" si="11"/>
        <v>0.96481166343560809</v>
      </c>
      <c r="S6" s="17">
        <f t="shared" si="12"/>
        <v>0.14984828672673148</v>
      </c>
      <c r="T6" s="17">
        <f t="shared" si="13"/>
        <v>-0.50601605051137488</v>
      </c>
      <c r="U6" s="17">
        <f t="shared" si="14"/>
        <v>1.7071793929413033</v>
      </c>
      <c r="V6" s="17">
        <f t="shared" si="15"/>
        <v>-0.3161873485349303</v>
      </c>
      <c r="W6" s="17">
        <f t="shared" si="16"/>
        <v>-0.4695763840048689</v>
      </c>
      <c r="X6" s="17">
        <f t="shared" si="17"/>
        <v>0.67379358327121963</v>
      </c>
      <c r="Z6" s="17">
        <f t="array" ref="Z6">MMULT((B6:H6-x_),MMULT(MINVERSE(S),(TRANSPOSE(B6:H6-x_))))</f>
        <v>3.8302328967122072</v>
      </c>
      <c r="AA6" s="17">
        <f t="shared" ref="AA6:AA62" si="22">(n-p)*n/((n^2-1)*p)*Z6</f>
        <v>0.4834732112707823</v>
      </c>
      <c r="AB6" s="17">
        <f t="shared" ref="AB6:AB62" si="23">FDIST(AA6,p,n-p)</f>
        <v>0.84232171080858764</v>
      </c>
    </row>
    <row r="7" spans="1:28">
      <c r="A7" s="4" t="s">
        <v>19</v>
      </c>
      <c r="B7" s="1">
        <v>43</v>
      </c>
      <c r="C7" s="1">
        <v>9.6</v>
      </c>
      <c r="D7" s="1">
        <v>6441</v>
      </c>
      <c r="E7" s="1">
        <v>24.4</v>
      </c>
      <c r="F7" s="1">
        <v>38</v>
      </c>
      <c r="G7" s="1">
        <v>206</v>
      </c>
      <c r="H7" s="5">
        <v>1071</v>
      </c>
      <c r="J7" s="3">
        <f t="shared" si="4"/>
        <v>5.6333333333333329</v>
      </c>
      <c r="K7" s="3">
        <f t="shared" si="5"/>
        <v>-1.3733333333333366</v>
      </c>
      <c r="L7" s="3">
        <f t="shared" si="6"/>
        <v>2574.9499999999998</v>
      </c>
      <c r="M7" s="3">
        <f t="shared" si="7"/>
        <v>12.529999999999994</v>
      </c>
      <c r="N7" s="3">
        <f t="shared" si="8"/>
        <v>15.350000000000001</v>
      </c>
      <c r="O7" s="3">
        <f t="shared" si="9"/>
        <v>152.23333333333335</v>
      </c>
      <c r="P7" s="3">
        <f t="shared" si="10"/>
        <v>130.61833333333357</v>
      </c>
      <c r="R7" s="17">
        <f t="shared" si="11"/>
        <v>0.56419782394677431</v>
      </c>
      <c r="S7" s="17">
        <f t="shared" si="12"/>
        <v>-1.624670898195135</v>
      </c>
      <c r="T7" s="17">
        <f t="shared" si="13"/>
        <v>1.7582700617559737</v>
      </c>
      <c r="U7" s="17">
        <f t="shared" si="14"/>
        <v>1.404527760574821</v>
      </c>
      <c r="V7" s="17">
        <f t="shared" si="15"/>
        <v>0.33129527645127516</v>
      </c>
      <c r="W7" s="17">
        <f t="shared" si="16"/>
        <v>2.4015177444011608</v>
      </c>
      <c r="X7" s="17">
        <f t="shared" si="17"/>
        <v>2.0995537718002706</v>
      </c>
      <c r="Z7" s="17">
        <f t="array" ref="Z7">MMULT((B7:H7-x_),MMULT(MINVERSE(S),(TRANSPOSE(B7:H7-x_))))</f>
        <v>8.5169439248590741</v>
      </c>
      <c r="AA7" s="17">
        <f t="shared" ref="AA7:AA62" si="24">(n-p)*n/((n^2-1)*p)*Z7</f>
        <v>1.0750558361867126</v>
      </c>
      <c r="AB7" s="17">
        <f t="shared" ref="AB7:AB62" si="25">FDIST(AA7,p,n-p)</f>
        <v>0.39232055829161389</v>
      </c>
    </row>
    <row r="8" spans="1:28">
      <c r="A8" s="4" t="s">
        <v>20</v>
      </c>
      <c r="B8" s="1">
        <v>53</v>
      </c>
      <c r="C8" s="1">
        <v>10.199999999999999</v>
      </c>
      <c r="D8" s="1">
        <v>3325</v>
      </c>
      <c r="E8" s="1">
        <v>38.5</v>
      </c>
      <c r="F8" s="1">
        <v>32</v>
      </c>
      <c r="G8" s="1">
        <v>72</v>
      </c>
      <c r="H8" s="5">
        <v>1030</v>
      </c>
      <c r="J8" s="3">
        <f t="shared" si="4"/>
        <v>15.633333333333333</v>
      </c>
      <c r="K8" s="3">
        <f t="shared" si="5"/>
        <v>-0.77333333333333698</v>
      </c>
      <c r="L8" s="3">
        <f t="shared" si="6"/>
        <v>-541.05000000000018</v>
      </c>
      <c r="M8" s="3">
        <f t="shared" si="7"/>
        <v>26.629999999999995</v>
      </c>
      <c r="N8" s="3">
        <f t="shared" si="8"/>
        <v>9.3500000000000014</v>
      </c>
      <c r="O8" s="3">
        <f t="shared" si="9"/>
        <v>18.233333333333334</v>
      </c>
      <c r="P8" s="3">
        <f t="shared" si="10"/>
        <v>89.618333333333567</v>
      </c>
      <c r="R8" s="17">
        <f t="shared" si="11"/>
        <v>1.5657324226688589</v>
      </c>
      <c r="S8" s="17">
        <f t="shared" si="12"/>
        <v>-0.91486322422638877</v>
      </c>
      <c r="T8" s="17">
        <f t="shared" si="13"/>
        <v>-0.3694487337280607</v>
      </c>
      <c r="U8" s="17">
        <f t="shared" si="14"/>
        <v>2.9850418407108936</v>
      </c>
      <c r="V8" s="17">
        <f t="shared" si="15"/>
        <v>0.20179875145403406</v>
      </c>
      <c r="W8" s="17">
        <f t="shared" si="16"/>
        <v>0.28763525425606196</v>
      </c>
      <c r="X8" s="17">
        <f t="shared" si="17"/>
        <v>1.4405214411385903</v>
      </c>
      <c r="Z8" s="17">
        <f t="array" ref="Z8">MMULT((B8:H8-x_),MMULT(MINVERSE(S),(TRANSPOSE(B8:H8-x_))))</f>
        <v>10.285262472017095</v>
      </c>
      <c r="AA8" s="17">
        <f t="shared" ref="AA8:AA62" si="26">(n-p)*n/((n^2-1)*p)*Z8</f>
        <v>1.2982627976427721</v>
      </c>
      <c r="AB8" s="17">
        <f t="shared" ref="AB8:AB62" si="27">FDIST(AA8,p,n-p)</f>
        <v>0.26938485739329077</v>
      </c>
    </row>
    <row r="9" spans="1:28">
      <c r="A9" s="4" t="s">
        <v>21</v>
      </c>
      <c r="B9" s="1">
        <v>43</v>
      </c>
      <c r="C9" s="1">
        <v>12.1</v>
      </c>
      <c r="D9" s="1">
        <v>4679</v>
      </c>
      <c r="E9" s="1">
        <v>3.5</v>
      </c>
      <c r="F9" s="1">
        <v>32</v>
      </c>
      <c r="G9" s="1">
        <v>62</v>
      </c>
      <c r="H9" s="5">
        <v>934.7</v>
      </c>
      <c r="J9" s="3">
        <f t="shared" si="4"/>
        <v>5.6333333333333329</v>
      </c>
      <c r="K9" s="3">
        <f t="shared" si="5"/>
        <v>1.1266666666666634</v>
      </c>
      <c r="L9" s="3">
        <f t="shared" si="6"/>
        <v>812.94999999999982</v>
      </c>
      <c r="M9" s="3">
        <f t="shared" si="7"/>
        <v>-8.3700000000000045</v>
      </c>
      <c r="N9" s="3">
        <f t="shared" si="8"/>
        <v>9.3500000000000014</v>
      </c>
      <c r="O9" s="3">
        <f t="shared" si="9"/>
        <v>8.2333333333333343</v>
      </c>
      <c r="P9" s="3">
        <f t="shared" si="10"/>
        <v>-5.6816666666663878</v>
      </c>
      <c r="R9" s="17">
        <f t="shared" si="11"/>
        <v>0.56419782394677431</v>
      </c>
      <c r="S9" s="17">
        <f t="shared" si="12"/>
        <v>1.3328610766746425</v>
      </c>
      <c r="T9" s="17">
        <f t="shared" si="13"/>
        <v>0.55511200089497603</v>
      </c>
      <c r="U9" s="17">
        <f t="shared" si="14"/>
        <v>-0.93822006033609451</v>
      </c>
      <c r="V9" s="17">
        <f t="shared" si="15"/>
        <v>0.20179875145403406</v>
      </c>
      <c r="W9" s="17">
        <f t="shared" si="16"/>
        <v>0.129882829618368</v>
      </c>
      <c r="X9" s="17">
        <f t="shared" si="17"/>
        <v>-9.1326878667705641E-2</v>
      </c>
      <c r="Z9" s="17">
        <f t="array" ref="Z9">MMULT((B9:H9-x_),MMULT(MINVERSE(S),(TRANSPOSE(B9:H9-x_))))</f>
        <v>7.9625864205294494</v>
      </c>
      <c r="AA9" s="17">
        <f t="shared" ref="AA9:AA62" si="28">(n-p)*n/((n^2-1)*p)*Z9</f>
        <v>1.0050817614926228</v>
      </c>
      <c r="AB9" s="17">
        <f t="shared" ref="AB9:AB62" si="29">FDIST(AA9,p,n-p)</f>
        <v>0.43827176795887945</v>
      </c>
    </row>
    <row r="10" spans="1:28">
      <c r="A10" s="4" t="s">
        <v>22</v>
      </c>
      <c r="B10" s="1">
        <v>45</v>
      </c>
      <c r="C10" s="1">
        <v>10.6</v>
      </c>
      <c r="D10" s="1">
        <v>2140</v>
      </c>
      <c r="E10" s="1">
        <v>5.3</v>
      </c>
      <c r="F10" s="1">
        <v>4</v>
      </c>
      <c r="G10" s="1">
        <v>4</v>
      </c>
      <c r="H10" s="5">
        <v>899.5</v>
      </c>
      <c r="J10" s="3">
        <f t="shared" si="4"/>
        <v>7.6333333333333329</v>
      </c>
      <c r="K10" s="3">
        <f t="shared" si="5"/>
        <v>-0.37333333333333663</v>
      </c>
      <c r="L10" s="3">
        <f t="shared" si="6"/>
        <v>-1726.0500000000002</v>
      </c>
      <c r="M10" s="3">
        <f t="shared" si="7"/>
        <v>-6.5700000000000047</v>
      </c>
      <c r="N10" s="3">
        <f t="shared" si="8"/>
        <v>-18.649999999999999</v>
      </c>
      <c r="O10" s="3">
        <f t="shared" si="9"/>
        <v>-49.766666666666666</v>
      </c>
      <c r="P10" s="3">
        <f t="shared" si="10"/>
        <v>-40.881666666666433</v>
      </c>
      <c r="R10" s="17">
        <f t="shared" si="11"/>
        <v>0.76450474369119126</v>
      </c>
      <c r="S10" s="17">
        <f t="shared" si="12"/>
        <v>-0.44165810824722396</v>
      </c>
      <c r="T10" s="17">
        <f t="shared" si="13"/>
        <v>-1.178610085669197</v>
      </c>
      <c r="U10" s="17">
        <f t="shared" si="14"/>
        <v>-0.73645230542510653</v>
      </c>
      <c r="V10" s="17">
        <f t="shared" si="15"/>
        <v>-0.4025183651997577</v>
      </c>
      <c r="W10" s="17">
        <f t="shared" si="16"/>
        <v>-0.7850812332802567</v>
      </c>
      <c r="X10" s="17">
        <f t="shared" si="17"/>
        <v>-0.65713024547968579</v>
      </c>
      <c r="Z10" s="17">
        <f t="array" ref="Z10">MMULT((B10:H10-x_),MMULT(MINVERSE(S),(TRANSPOSE(B10:H10-x_))))</f>
        <v>4.0272321770948345</v>
      </c>
      <c r="AA10" s="17">
        <f t="shared" ref="AA10:AA62" si="30">(n-p)*n/((n^2-1)*p)*Z10</f>
        <v>0.50833955158820199</v>
      </c>
      <c r="AB10" s="17">
        <f t="shared" ref="AB10:AB62" si="31">FDIST(AA10,p,n-p)</f>
        <v>0.82415610024929842</v>
      </c>
    </row>
    <row r="11" spans="1:28">
      <c r="A11" s="4" t="s">
        <v>23</v>
      </c>
      <c r="B11" s="1">
        <v>36</v>
      </c>
      <c r="C11" s="1">
        <v>10.5</v>
      </c>
      <c r="D11" s="1">
        <v>6582</v>
      </c>
      <c r="E11" s="1">
        <v>8.1</v>
      </c>
      <c r="F11" s="1">
        <v>12</v>
      </c>
      <c r="G11" s="1">
        <v>37</v>
      </c>
      <c r="H11" s="5">
        <v>1002</v>
      </c>
      <c r="J11" s="3">
        <f t="shared" si="4"/>
        <v>-1.3666666666666671</v>
      </c>
      <c r="K11" s="3">
        <f t="shared" si="5"/>
        <v>-0.47333333333333627</v>
      </c>
      <c r="L11" s="3">
        <f t="shared" si="6"/>
        <v>2715.95</v>
      </c>
      <c r="M11" s="3">
        <f t="shared" si="7"/>
        <v>-3.7700000000000049</v>
      </c>
      <c r="N11" s="3">
        <f t="shared" si="8"/>
        <v>-10.649999999999999</v>
      </c>
      <c r="O11" s="3">
        <f t="shared" si="9"/>
        <v>-16.766666666666666</v>
      </c>
      <c r="P11" s="3">
        <f t="shared" si="10"/>
        <v>61.618333333333567</v>
      </c>
      <c r="R11" s="17">
        <f t="shared" si="11"/>
        <v>-0.13687639515868494</v>
      </c>
      <c r="S11" s="17">
        <f t="shared" si="12"/>
        <v>-0.55995938724201466</v>
      </c>
      <c r="T11" s="17">
        <f t="shared" si="13"/>
        <v>1.8545500200882101</v>
      </c>
      <c r="U11" s="17">
        <f t="shared" si="14"/>
        <v>-0.42259135334134756</v>
      </c>
      <c r="V11" s="17">
        <f t="shared" si="15"/>
        <v>-0.2298563318701029</v>
      </c>
      <c r="W11" s="17">
        <f t="shared" si="16"/>
        <v>-0.2644982319758668</v>
      </c>
      <c r="X11" s="17">
        <f t="shared" si="17"/>
        <v>0.99045058117451568</v>
      </c>
      <c r="Z11" s="17">
        <f t="array" ref="Z11">MMULT((B11:H11-x_),MMULT(MINVERSE(S),(TRANSPOSE(B11:H11-x_))))</f>
        <v>8.2179633049528675</v>
      </c>
      <c r="AA11" s="17">
        <f t="shared" ref="AA11:AA62" si="32">(n-p)*n/((n^2-1)*p)*Z11</f>
        <v>1.0373168463362885</v>
      </c>
      <c r="AB11" s="17">
        <f t="shared" ref="AB11:AB62" si="33">FDIST(AA11,p,n-p)</f>
        <v>0.41667252341576311</v>
      </c>
    </row>
    <row r="12" spans="1:28">
      <c r="A12" s="4" t="s">
        <v>24</v>
      </c>
      <c r="B12" s="1">
        <v>36</v>
      </c>
      <c r="C12" s="1">
        <v>10.7</v>
      </c>
      <c r="D12" s="1">
        <v>4213</v>
      </c>
      <c r="E12" s="1">
        <v>6.7</v>
      </c>
      <c r="F12" s="1">
        <v>7</v>
      </c>
      <c r="G12" s="1">
        <v>20</v>
      </c>
      <c r="H12" s="5">
        <v>912.3</v>
      </c>
      <c r="J12" s="3">
        <f t="shared" si="4"/>
        <v>-1.3666666666666671</v>
      </c>
      <c r="K12" s="3">
        <f t="shared" si="5"/>
        <v>-0.27333333333333698</v>
      </c>
      <c r="L12" s="3">
        <f t="shared" si="6"/>
        <v>346.94999999999982</v>
      </c>
      <c r="M12" s="3">
        <f t="shared" si="7"/>
        <v>-5.1700000000000044</v>
      </c>
      <c r="N12" s="3">
        <f t="shared" si="8"/>
        <v>-15.649999999999999</v>
      </c>
      <c r="O12" s="3">
        <f t="shared" si="9"/>
        <v>-33.766666666666666</v>
      </c>
      <c r="P12" s="3">
        <f t="shared" si="10"/>
        <v>-28.081666666666479</v>
      </c>
      <c r="R12" s="17">
        <f t="shared" si="11"/>
        <v>-0.13687639515868494</v>
      </c>
      <c r="S12" s="17">
        <f t="shared" si="12"/>
        <v>-0.32335682925243331</v>
      </c>
      <c r="T12" s="17">
        <f t="shared" si="13"/>
        <v>0.23691015278985408</v>
      </c>
      <c r="U12" s="17">
        <f t="shared" si="14"/>
        <v>-0.57952182938322705</v>
      </c>
      <c r="V12" s="17">
        <f t="shared" si="15"/>
        <v>-0.33777010270113716</v>
      </c>
      <c r="W12" s="17">
        <f t="shared" si="16"/>
        <v>-0.53267735385994641</v>
      </c>
      <c r="X12" s="17">
        <f t="shared" si="17"/>
        <v>-0.45138356663896673</v>
      </c>
      <c r="Z12" s="17">
        <f t="array" ref="Z12">MMULT((B12:H12-x_),MMULT(MINVERSE(S),(TRANSPOSE(B12:H12-x_))))</f>
        <v>1.122670608067361</v>
      </c>
      <c r="AA12" s="17">
        <f t="shared" ref="AA12:AA62" si="34">(n-p)*n/((n^2-1)*p)*Z12</f>
        <v>0.14170970244330597</v>
      </c>
      <c r="AB12" s="17">
        <f t="shared" ref="AB12:AB62" si="35">FDIST(AA12,p,n-p)</f>
        <v>0.99435629549712035</v>
      </c>
    </row>
    <row r="13" spans="1:28">
      <c r="A13" s="4" t="s">
        <v>25</v>
      </c>
      <c r="B13" s="1">
        <v>52</v>
      </c>
      <c r="C13" s="1">
        <v>9.6</v>
      </c>
      <c r="D13" s="1">
        <v>2302</v>
      </c>
      <c r="E13" s="1">
        <v>22.2</v>
      </c>
      <c r="F13" s="1">
        <v>8</v>
      </c>
      <c r="G13" s="1">
        <v>27</v>
      </c>
      <c r="H13" s="5">
        <v>1018</v>
      </c>
      <c r="J13" s="3">
        <f t="shared" si="4"/>
        <v>14.633333333333333</v>
      </c>
      <c r="K13" s="3">
        <f t="shared" si="5"/>
        <v>-1.3733333333333366</v>
      </c>
      <c r="L13" s="3">
        <f t="shared" si="6"/>
        <v>-1564.0500000000002</v>
      </c>
      <c r="M13" s="3">
        <f t="shared" si="7"/>
        <v>10.329999999999995</v>
      </c>
      <c r="N13" s="3">
        <f t="shared" si="8"/>
        <v>-14.649999999999999</v>
      </c>
      <c r="O13" s="3">
        <f t="shared" si="9"/>
        <v>-26.766666666666666</v>
      </c>
      <c r="P13" s="3">
        <f t="shared" si="10"/>
        <v>77.618333333333567</v>
      </c>
      <c r="R13" s="17">
        <f t="shared" si="11"/>
        <v>1.4655789627966505</v>
      </c>
      <c r="S13" s="17">
        <f t="shared" si="12"/>
        <v>-1.624670898195135</v>
      </c>
      <c r="T13" s="17">
        <f t="shared" si="13"/>
        <v>-1.0679905590747125</v>
      </c>
      <c r="U13" s="17">
        <f t="shared" si="14"/>
        <v>1.1579227267947247</v>
      </c>
      <c r="V13" s="17">
        <f t="shared" si="15"/>
        <v>-0.3161873485349303</v>
      </c>
      <c r="W13" s="17">
        <f t="shared" si="16"/>
        <v>-0.4222506566135607</v>
      </c>
      <c r="X13" s="17">
        <f t="shared" si="17"/>
        <v>1.2476339297254153</v>
      </c>
      <c r="Z13" s="17">
        <f t="array" ref="Z13">MMULT((B13:H13-x_),MMULT(MINVERSE(S),(TRANSPOSE(B13:H13-x_))))</f>
        <v>6.3963059592890792</v>
      </c>
      <c r="AA13" s="17">
        <f t="shared" ref="AA13:AA62" si="36">(n-p)*n/((n^2-1)*p)*Z13</f>
        <v>0.80737716629775214</v>
      </c>
      <c r="AB13" s="17">
        <f t="shared" ref="AB13:AB62" si="37">FDIST(AA13,p,n-p)</f>
        <v>0.5850039055718137</v>
      </c>
    </row>
    <row r="14" spans="1:28">
      <c r="A14" s="4" t="s">
        <v>26</v>
      </c>
      <c r="B14" s="1">
        <v>33</v>
      </c>
      <c r="C14" s="1">
        <v>10.9</v>
      </c>
      <c r="D14" s="1">
        <v>6122</v>
      </c>
      <c r="E14" s="1">
        <v>16.3</v>
      </c>
      <c r="F14" s="1">
        <v>63</v>
      </c>
      <c r="G14" s="1">
        <v>278</v>
      </c>
      <c r="H14" s="5">
        <v>1025</v>
      </c>
      <c r="J14" s="3">
        <f t="shared" si="4"/>
        <v>-4.3666666666666671</v>
      </c>
      <c r="K14" s="3">
        <f t="shared" si="5"/>
        <v>-7.3333333333335915E-2</v>
      </c>
      <c r="L14" s="3">
        <f t="shared" si="6"/>
        <v>2255.9499999999998</v>
      </c>
      <c r="M14" s="3">
        <f t="shared" si="7"/>
        <v>4.4299999999999962</v>
      </c>
      <c r="N14" s="3">
        <f t="shared" si="8"/>
        <v>40.35</v>
      </c>
      <c r="O14" s="3">
        <f t="shared" si="9"/>
        <v>224.23333333333335</v>
      </c>
      <c r="P14" s="3">
        <f t="shared" si="10"/>
        <v>84.618333333333567</v>
      </c>
      <c r="R14" s="17">
        <f t="shared" si="11"/>
        <v>-0.43733677477531036</v>
      </c>
      <c r="S14" s="17">
        <f t="shared" si="12"/>
        <v>-8.6754271262849861E-2</v>
      </c>
      <c r="T14" s="17">
        <f t="shared" si="13"/>
        <v>1.5404451914865875</v>
      </c>
      <c r="U14" s="17">
        <f t="shared" si="14"/>
        <v>0.49657286347537549</v>
      </c>
      <c r="V14" s="17">
        <f t="shared" si="15"/>
        <v>0.87086413060644641</v>
      </c>
      <c r="W14" s="17">
        <f t="shared" si="16"/>
        <v>3.537335201792557</v>
      </c>
      <c r="X14" s="17">
        <f t="shared" si="17"/>
        <v>1.3601516447164341</v>
      </c>
      <c r="Z14" s="17">
        <f t="array" ref="Z14">MMULT((B14:H14-x_),MMULT(MINVERSE(S),(TRANSPOSE(B14:H14-x_))))</f>
        <v>14.098370474208783</v>
      </c>
      <c r="AA14" s="17">
        <f t="shared" ref="AA14:AA62" si="38">(n-p)*n/((n^2-1)*p)*Z14</f>
        <v>1.7795744098751212</v>
      </c>
      <c r="AB14" s="17">
        <f t="shared" ref="AB14:AB62" si="39">FDIST(AA14,p,n-p)</f>
        <v>0.11087562783419141</v>
      </c>
    </row>
    <row r="15" spans="1:28">
      <c r="A15" s="4" t="s">
        <v>27</v>
      </c>
      <c r="B15" s="1">
        <v>40</v>
      </c>
      <c r="C15" s="1">
        <v>10.199999999999999</v>
      </c>
      <c r="D15" s="1">
        <v>4101</v>
      </c>
      <c r="E15" s="1">
        <v>13</v>
      </c>
      <c r="F15" s="1">
        <v>26</v>
      </c>
      <c r="G15" s="1">
        <v>146</v>
      </c>
      <c r="H15" s="5">
        <v>970.5</v>
      </c>
      <c r="J15" s="3">
        <f t="shared" si="4"/>
        <v>2.6333333333333329</v>
      </c>
      <c r="K15" s="3">
        <f t="shared" si="5"/>
        <v>-0.77333333333333698</v>
      </c>
      <c r="L15" s="3">
        <f t="shared" si="6"/>
        <v>234.94999999999982</v>
      </c>
      <c r="M15" s="3">
        <f t="shared" si="7"/>
        <v>1.1299999999999955</v>
      </c>
      <c r="N15" s="3">
        <f t="shared" si="8"/>
        <v>3.3500000000000014</v>
      </c>
      <c r="O15" s="3">
        <f t="shared" si="9"/>
        <v>92.233333333333334</v>
      </c>
      <c r="P15" s="3">
        <f t="shared" si="10"/>
        <v>30.118333333333567</v>
      </c>
      <c r="R15" s="17">
        <f t="shared" si="11"/>
        <v>0.2637374443301489</v>
      </c>
      <c r="S15" s="17">
        <f t="shared" si="12"/>
        <v>-0.91486322422638877</v>
      </c>
      <c r="T15" s="17">
        <f t="shared" si="13"/>
        <v>0.16043245539119816</v>
      </c>
      <c r="U15" s="17">
        <f t="shared" si="14"/>
        <v>0.12666531280523083</v>
      </c>
      <c r="V15" s="17">
        <f t="shared" si="15"/>
        <v>7.2302226456792976E-2</v>
      </c>
      <c r="W15" s="17">
        <f t="shared" si="16"/>
        <v>1.455003196574997</v>
      </c>
      <c r="X15" s="17">
        <f t="shared" si="17"/>
        <v>0.48412086371493179</v>
      </c>
      <c r="Z15" s="17">
        <f t="array" ref="Z15">MMULT((B15:H15-x_),MMULT(MINVERSE(S),(TRANSPOSE(B15:H15-x_))))</f>
        <v>3.3019271081691892</v>
      </c>
      <c r="AA15" s="17">
        <f t="shared" ref="AA15:AA62" si="40">(n-p)*n/((n^2-1)*p)*Z15</f>
        <v>0.41678752843956735</v>
      </c>
      <c r="AB15" s="17">
        <f t="shared" ref="AB15:AB62" si="41">FDIST(AA15,p,n-p)</f>
        <v>0.88761725761248822</v>
      </c>
    </row>
    <row r="16" spans="1:28">
      <c r="A16" s="4" t="s">
        <v>28</v>
      </c>
      <c r="B16" s="1">
        <v>35</v>
      </c>
      <c r="C16" s="1">
        <v>11.1</v>
      </c>
      <c r="D16" s="1">
        <v>3042</v>
      </c>
      <c r="E16" s="1">
        <v>14.7</v>
      </c>
      <c r="F16" s="1">
        <v>21</v>
      </c>
      <c r="G16" s="1">
        <v>64</v>
      </c>
      <c r="H16" s="5">
        <v>986</v>
      </c>
      <c r="J16" s="3">
        <f t="shared" si="4"/>
        <v>-2.3666666666666671</v>
      </c>
      <c r="K16" s="3">
        <f t="shared" si="5"/>
        <v>0.12666666666666337</v>
      </c>
      <c r="L16" s="3">
        <f t="shared" si="6"/>
        <v>-824.05000000000018</v>
      </c>
      <c r="M16" s="3">
        <f t="shared" si="7"/>
        <v>2.8299999999999947</v>
      </c>
      <c r="N16" s="3">
        <f t="shared" si="8"/>
        <v>-1.6499999999999986</v>
      </c>
      <c r="O16" s="3">
        <f t="shared" si="9"/>
        <v>10.233333333333334</v>
      </c>
      <c r="P16" s="3">
        <f t="shared" si="10"/>
        <v>45.618333333333567</v>
      </c>
      <c r="R16" s="17">
        <f t="shared" si="11"/>
        <v>-0.23702985503089341</v>
      </c>
      <c r="S16" s="17">
        <f t="shared" si="12"/>
        <v>0.14984828672673148</v>
      </c>
      <c r="T16" s="17">
        <f t="shared" si="13"/>
        <v>-0.56269148697645022</v>
      </c>
      <c r="U16" s="17">
        <f t="shared" si="14"/>
        <v>0.3172237479989416</v>
      </c>
      <c r="V16" s="17">
        <f t="shared" si="15"/>
        <v>-3.5611544374241272E-2</v>
      </c>
      <c r="W16" s="17">
        <f t="shared" si="16"/>
        <v>0.16143331454590679</v>
      </c>
      <c r="X16" s="17">
        <f t="shared" si="17"/>
        <v>0.73326723262361593</v>
      </c>
      <c r="Z16" s="17">
        <f t="array" ref="Z16">MMULT((B16:H16-x_),MMULT(MINVERSE(S),(TRANSPOSE(B16:H16-x_))))</f>
        <v>2.1642006115034902</v>
      </c>
      <c r="AA16" s="17">
        <f t="shared" ref="AA16:AA62" si="42">(n-p)*n/((n^2-1)*p)*Z16</f>
        <v>0.27317738834521882</v>
      </c>
      <c r="AB16" s="17">
        <f t="shared" ref="AB16:AB62" si="43">FDIST(AA16,p,n-p)</f>
        <v>0.96171414781383047</v>
      </c>
    </row>
    <row r="17" spans="1:28">
      <c r="A17" s="4" t="s">
        <v>29</v>
      </c>
      <c r="B17" s="1">
        <v>37</v>
      </c>
      <c r="C17" s="1">
        <v>11.9</v>
      </c>
      <c r="D17" s="1">
        <v>4259</v>
      </c>
      <c r="E17" s="1">
        <v>13.1</v>
      </c>
      <c r="F17" s="1">
        <v>9</v>
      </c>
      <c r="G17" s="1">
        <v>15</v>
      </c>
      <c r="H17" s="5">
        <v>958.8</v>
      </c>
      <c r="J17" s="3">
        <f t="shared" si="4"/>
        <v>-0.36666666666666714</v>
      </c>
      <c r="K17" s="3">
        <f t="shared" si="5"/>
        <v>0.92666666666666409</v>
      </c>
      <c r="L17" s="3">
        <f t="shared" si="6"/>
        <v>392.94999999999982</v>
      </c>
      <c r="M17" s="3">
        <f t="shared" si="7"/>
        <v>1.2299999999999951</v>
      </c>
      <c r="N17" s="3">
        <f t="shared" si="8"/>
        <v>-13.649999999999999</v>
      </c>
      <c r="O17" s="3">
        <f t="shared" si="9"/>
        <v>-38.766666666666666</v>
      </c>
      <c r="P17" s="3">
        <f t="shared" si="10"/>
        <v>18.418333333333521</v>
      </c>
      <c r="R17" s="17">
        <f t="shared" si="11"/>
        <v>-3.6722935286476487E-2</v>
      </c>
      <c r="S17" s="17">
        <f t="shared" si="12"/>
        <v>1.0962585186850611</v>
      </c>
      <c r="T17" s="17">
        <f t="shared" si="13"/>
        <v>0.26832063565001635</v>
      </c>
      <c r="U17" s="17">
        <f t="shared" si="14"/>
        <v>0.1378746325225079</v>
      </c>
      <c r="V17" s="17">
        <f t="shared" si="15"/>
        <v>-0.29460459436872344</v>
      </c>
      <c r="W17" s="17">
        <f t="shared" si="16"/>
        <v>-0.61155356617879342</v>
      </c>
      <c r="X17" s="17">
        <f t="shared" si="17"/>
        <v>0.29605554008708562</v>
      </c>
      <c r="Z17" s="17">
        <f t="array" ref="Z17">MMULT((B17:H17-x_),MMULT(MINVERSE(S),(TRANSPOSE(B17:H17-x_))))</f>
        <v>3.4879098176498555</v>
      </c>
      <c r="AA17" s="17">
        <f t="shared" ref="AA17:AA62" si="44">(n-p)*n/((n^2-1)*p)*Z17</f>
        <v>0.44026329615871629</v>
      </c>
      <c r="AB17" s="17">
        <f t="shared" ref="AB17:AB62" si="45">FDIST(AA17,p,n-p)</f>
        <v>0.87230710976952364</v>
      </c>
    </row>
    <row r="18" spans="1:28">
      <c r="A18" s="4" t="s">
        <v>30</v>
      </c>
      <c r="B18" s="1">
        <v>35</v>
      </c>
      <c r="C18" s="1">
        <v>11.8</v>
      </c>
      <c r="D18" s="1">
        <v>1441</v>
      </c>
      <c r="E18" s="1">
        <v>14.8</v>
      </c>
      <c r="F18" s="1">
        <v>1</v>
      </c>
      <c r="G18" s="1">
        <v>1</v>
      </c>
      <c r="H18" s="5">
        <v>860.1</v>
      </c>
      <c r="J18" s="3">
        <f t="shared" si="4"/>
        <v>-2.3666666666666671</v>
      </c>
      <c r="K18" s="3">
        <f t="shared" si="5"/>
        <v>0.82666666666666444</v>
      </c>
      <c r="L18" s="3">
        <f t="shared" si="6"/>
        <v>-2425.0500000000002</v>
      </c>
      <c r="M18" s="3">
        <f t="shared" si="7"/>
        <v>2.9299999999999962</v>
      </c>
      <c r="N18" s="3">
        <f t="shared" si="8"/>
        <v>-21.65</v>
      </c>
      <c r="O18" s="3">
        <f t="shared" si="9"/>
        <v>-52.766666666666666</v>
      </c>
      <c r="P18" s="3">
        <f t="shared" si="10"/>
        <v>-80.28166666666641</v>
      </c>
      <c r="R18" s="17">
        <f t="shared" si="11"/>
        <v>-0.23702985503089341</v>
      </c>
      <c r="S18" s="17">
        <f t="shared" si="12"/>
        <v>0.97795723969027037</v>
      </c>
      <c r="T18" s="17">
        <f t="shared" si="13"/>
        <v>-1.65591285782688</v>
      </c>
      <c r="U18" s="17">
        <f t="shared" si="14"/>
        <v>0.32843306771621883</v>
      </c>
      <c r="V18" s="17">
        <f t="shared" si="15"/>
        <v>-0.46726662769837823</v>
      </c>
      <c r="W18" s="17">
        <f t="shared" si="16"/>
        <v>-0.83240696067156494</v>
      </c>
      <c r="X18" s="17">
        <f t="shared" si="17"/>
        <v>-1.290444241286276</v>
      </c>
      <c r="Z18" s="17">
        <f t="array" ref="Z18">MMULT((B18:H18-x_),MMULT(MINVERSE(S),(TRANSPOSE(B18:H18-x_))))</f>
        <v>5.6564232179888156</v>
      </c>
      <c r="AA18" s="17">
        <f t="shared" ref="AA18:AA62" si="46">(n-p)*n/((n^2-1)*p)*Z18</f>
        <v>0.71398506859859612</v>
      </c>
      <c r="AB18" s="17">
        <f t="shared" ref="AB18:AB62" si="47">FDIST(AA18,p,n-p)</f>
        <v>0.66037400693700155</v>
      </c>
    </row>
    <row r="19" spans="1:28">
      <c r="A19" s="4" t="s">
        <v>31</v>
      </c>
      <c r="B19" s="1">
        <v>36</v>
      </c>
      <c r="C19" s="1">
        <v>11.4</v>
      </c>
      <c r="D19" s="1">
        <v>4029</v>
      </c>
      <c r="E19" s="1">
        <v>12.4</v>
      </c>
      <c r="F19" s="1">
        <v>4</v>
      </c>
      <c r="G19" s="1">
        <v>16</v>
      </c>
      <c r="H19" s="5">
        <v>936.2</v>
      </c>
      <c r="J19" s="3">
        <f t="shared" si="4"/>
        <v>-1.3666666666666671</v>
      </c>
      <c r="K19" s="3">
        <f t="shared" si="5"/>
        <v>0.42666666666666409</v>
      </c>
      <c r="L19" s="3">
        <f t="shared" si="6"/>
        <v>162.94999999999982</v>
      </c>
      <c r="M19" s="3">
        <f t="shared" si="7"/>
        <v>0.52999999999999581</v>
      </c>
      <c r="N19" s="3">
        <f t="shared" si="8"/>
        <v>-18.649999999999999</v>
      </c>
      <c r="O19" s="3">
        <f t="shared" si="9"/>
        <v>-37.766666666666666</v>
      </c>
      <c r="P19" s="3">
        <f t="shared" si="10"/>
        <v>-4.1816666666663878</v>
      </c>
      <c r="R19" s="17">
        <f t="shared" si="11"/>
        <v>-0.13687639515868494</v>
      </c>
      <c r="S19" s="17">
        <f t="shared" si="12"/>
        <v>0.50475212371110556</v>
      </c>
      <c r="T19" s="17">
        <f t="shared" si="13"/>
        <v>0.11126822134920508</v>
      </c>
      <c r="U19" s="17">
        <f t="shared" si="14"/>
        <v>5.9409394501568208E-2</v>
      </c>
      <c r="V19" s="17">
        <f t="shared" si="15"/>
        <v>-0.4025183651997577</v>
      </c>
      <c r="W19" s="17">
        <f t="shared" si="16"/>
        <v>-0.59577832371502404</v>
      </c>
      <c r="X19" s="17">
        <f t="shared" si="17"/>
        <v>-6.72159397410588E-2</v>
      </c>
      <c r="Z19" s="17">
        <f t="array" ref="Z19">MMULT((B19:H19-x_),MMULT(MINVERSE(S),(TRANSPOSE(B19:H19-x_))))</f>
        <v>1.1011381723307472</v>
      </c>
      <c r="AA19" s="17">
        <f t="shared" ref="AA19:AA62" si="48">(n-p)*n/((n^2-1)*p)*Z19</f>
        <v>0.13899175913991091</v>
      </c>
      <c r="AB19" s="17">
        <f t="shared" ref="AB19:AB62" si="49">FDIST(AA19,p,n-p)</f>
        <v>0.99468346958522802</v>
      </c>
    </row>
    <row r="20" spans="1:28">
      <c r="A20" s="4" t="s">
        <v>32</v>
      </c>
      <c r="B20" s="1">
        <v>15</v>
      </c>
      <c r="C20" s="1">
        <v>12.2</v>
      </c>
      <c r="D20" s="1">
        <v>4824</v>
      </c>
      <c r="E20" s="1">
        <v>4.7</v>
      </c>
      <c r="F20" s="1">
        <v>8</v>
      </c>
      <c r="G20" s="1">
        <v>28</v>
      </c>
      <c r="H20" s="5">
        <v>871.8</v>
      </c>
      <c r="J20" s="3">
        <f t="shared" si="4"/>
        <v>-22.366666666666667</v>
      </c>
      <c r="K20" s="3">
        <f t="shared" si="5"/>
        <v>1.226666666666663</v>
      </c>
      <c r="L20" s="3">
        <f t="shared" si="6"/>
        <v>957.94999999999982</v>
      </c>
      <c r="M20" s="3">
        <f t="shared" si="7"/>
        <v>-7.1700000000000044</v>
      </c>
      <c r="N20" s="3">
        <f t="shared" si="8"/>
        <v>-14.649999999999999</v>
      </c>
      <c r="O20" s="3">
        <f t="shared" si="9"/>
        <v>-25.766666666666666</v>
      </c>
      <c r="P20" s="3">
        <f t="shared" si="10"/>
        <v>-68.581666666666479</v>
      </c>
      <c r="R20" s="17">
        <f t="shared" si="11"/>
        <v>-2.2400990524750628</v>
      </c>
      <c r="S20" s="17">
        <f t="shared" si="12"/>
        <v>1.4511623556694331</v>
      </c>
      <c r="T20" s="17">
        <f t="shared" si="13"/>
        <v>0.65412330556287879</v>
      </c>
      <c r="U20" s="17">
        <f t="shared" si="14"/>
        <v>-0.80370822372876916</v>
      </c>
      <c r="V20" s="17">
        <f t="shared" si="15"/>
        <v>-0.3161873485349303</v>
      </c>
      <c r="W20" s="17">
        <f t="shared" si="16"/>
        <v>-0.40647541414979133</v>
      </c>
      <c r="X20" s="17">
        <f t="shared" si="17"/>
        <v>-1.1023789176584318</v>
      </c>
      <c r="Z20" s="17">
        <f t="array" ref="Z20">MMULT((B20:H20-x_),MMULT(MINVERSE(S),(TRANSPOSE(B20:H20-x_))))</f>
        <v>9.5399323915499856</v>
      </c>
      <c r="AA20" s="17">
        <f t="shared" ref="AA20:AA62" si="50">(n-p)*n/((n^2-1)*p)*Z20</f>
        <v>1.2041831066220359</v>
      </c>
      <c r="AB20" s="17">
        <f t="shared" ref="AB20:AB62" si="51">FDIST(AA20,p,n-p)</f>
        <v>0.31682105540225203</v>
      </c>
    </row>
    <row r="21" spans="1:28">
      <c r="A21" s="4" t="s">
        <v>33</v>
      </c>
      <c r="B21" s="1">
        <v>31</v>
      </c>
      <c r="C21" s="1">
        <v>10.8</v>
      </c>
      <c r="D21" s="1">
        <v>4834</v>
      </c>
      <c r="E21" s="1">
        <v>15.8</v>
      </c>
      <c r="F21" s="1">
        <v>35</v>
      </c>
      <c r="G21" s="1">
        <v>124</v>
      </c>
      <c r="H21" s="5">
        <v>959.2</v>
      </c>
      <c r="J21" s="3">
        <f t="shared" ref="J21:J62" si="52">B21-B$66</f>
        <v>-6.3666666666666671</v>
      </c>
      <c r="K21" s="3">
        <f t="shared" ref="K21:K62" si="53">C21-C$66</f>
        <v>-0.17333333333333556</v>
      </c>
      <c r="L21" s="3">
        <f t="shared" ref="L21:L62" si="54">D21-D$66</f>
        <v>967.94999999999982</v>
      </c>
      <c r="M21" s="3">
        <f t="shared" ref="M21:M62" si="55">E21-E$66</f>
        <v>3.9299999999999962</v>
      </c>
      <c r="N21" s="3">
        <f t="shared" ref="N21:N62" si="56">F21-F$66</f>
        <v>12.350000000000001</v>
      </c>
      <c r="O21" s="3">
        <f t="shared" ref="O21:O62" si="57">G21-G$66</f>
        <v>70.233333333333334</v>
      </c>
      <c r="P21" s="3">
        <f t="shared" ref="P21:P62" si="58">H21-H$66</f>
        <v>18.818333333333612</v>
      </c>
      <c r="R21" s="17">
        <f t="shared" si="11"/>
        <v>-0.63764369451972724</v>
      </c>
      <c r="S21" s="17">
        <f t="shared" si="12"/>
        <v>-0.20505555025764052</v>
      </c>
      <c r="T21" s="17">
        <f t="shared" si="13"/>
        <v>0.66095167140204447</v>
      </c>
      <c r="U21" s="17">
        <f t="shared" si="14"/>
        <v>0.44052626488898994</v>
      </c>
      <c r="V21" s="17">
        <f t="shared" si="15"/>
        <v>0.26654701395265462</v>
      </c>
      <c r="W21" s="17">
        <f t="shared" si="16"/>
        <v>1.1079478623720704</v>
      </c>
      <c r="X21" s="17">
        <f t="shared" si="17"/>
        <v>0.30248512380085957</v>
      </c>
      <c r="Z21" s="17">
        <f t="array" ref="Z21">MMULT((B21:H21-x_),MMULT(MINVERSE(S),(TRANSPOSE(B21:H21-x_))))</f>
        <v>2.500322620918848</v>
      </c>
      <c r="AA21" s="17">
        <f t="shared" ref="AA21:AA62" si="59">(n-p)*n/((n^2-1)*p)*Z21</f>
        <v>0.31560457009970772</v>
      </c>
      <c r="AB21" s="17">
        <f t="shared" ref="AB21:AB62" si="60">FDIST(AA21,p,n-p)</f>
        <v>0.94374381058627921</v>
      </c>
    </row>
    <row r="22" spans="1:28">
      <c r="A22" s="4" t="s">
        <v>34</v>
      </c>
      <c r="B22" s="1">
        <v>30</v>
      </c>
      <c r="C22" s="1">
        <v>10.8</v>
      </c>
      <c r="D22" s="1">
        <v>3694</v>
      </c>
      <c r="E22" s="1">
        <v>13.1</v>
      </c>
      <c r="F22" s="1">
        <v>4</v>
      </c>
      <c r="G22" s="1">
        <v>11</v>
      </c>
      <c r="H22" s="5">
        <v>941.2</v>
      </c>
      <c r="J22" s="3">
        <f t="shared" si="52"/>
        <v>-7.3666666666666671</v>
      </c>
      <c r="K22" s="3">
        <f t="shared" si="53"/>
        <v>-0.17333333333333556</v>
      </c>
      <c r="L22" s="3">
        <f t="shared" si="54"/>
        <v>-172.05000000000018</v>
      </c>
      <c r="M22" s="3">
        <f t="shared" si="55"/>
        <v>1.2299999999999951</v>
      </c>
      <c r="N22" s="3">
        <f t="shared" si="56"/>
        <v>-18.649999999999999</v>
      </c>
      <c r="O22" s="3">
        <f t="shared" si="57"/>
        <v>-42.766666666666666</v>
      </c>
      <c r="P22" s="3">
        <f t="shared" si="58"/>
        <v>0.81833333333361225</v>
      </c>
      <c r="R22" s="17">
        <f t="shared" si="11"/>
        <v>-0.73779715439193572</v>
      </c>
      <c r="S22" s="17">
        <f t="shared" si="12"/>
        <v>-0.20505555025764052</v>
      </c>
      <c r="T22" s="17">
        <f t="shared" si="13"/>
        <v>-0.11748203426284612</v>
      </c>
      <c r="U22" s="17">
        <f t="shared" si="14"/>
        <v>0.1378746325225079</v>
      </c>
      <c r="V22" s="17">
        <f t="shared" si="15"/>
        <v>-0.4025183651997577</v>
      </c>
      <c r="W22" s="17">
        <f t="shared" si="16"/>
        <v>-0.67465453603387104</v>
      </c>
      <c r="X22" s="17">
        <f t="shared" si="17"/>
        <v>1.3153856681097377E-2</v>
      </c>
      <c r="Z22" s="17">
        <f t="array" ref="Z22">MMULT((B22:H22-x_),MMULT(MINVERSE(S),(TRANSPOSE(B22:H22-x_))))</f>
        <v>3.2697774135285407</v>
      </c>
      <c r="AA22" s="17">
        <f t="shared" ref="AA22:AA62" si="61">(n-p)*n/((n^2-1)*p)*Z22</f>
        <v>0.41272941591000512</v>
      </c>
      <c r="AB22" s="17">
        <f t="shared" ref="AB22:AB62" si="62">FDIST(AA22,p,n-p)</f>
        <v>0.89018620872436405</v>
      </c>
    </row>
    <row r="23" spans="1:28">
      <c r="A23" s="4" t="s">
        <v>35</v>
      </c>
      <c r="B23" s="1">
        <v>31</v>
      </c>
      <c r="C23" s="1">
        <v>11.4</v>
      </c>
      <c r="D23" s="1">
        <v>1844</v>
      </c>
      <c r="E23" s="1">
        <v>11.5</v>
      </c>
      <c r="F23" s="1">
        <v>1</v>
      </c>
      <c r="G23" s="1">
        <v>1</v>
      </c>
      <c r="H23" s="5">
        <v>891.7</v>
      </c>
      <c r="J23" s="3">
        <f t="shared" si="52"/>
        <v>-6.3666666666666671</v>
      </c>
      <c r="K23" s="3">
        <f t="shared" si="53"/>
        <v>0.42666666666666409</v>
      </c>
      <c r="L23" s="3">
        <f t="shared" si="54"/>
        <v>-2022.0500000000002</v>
      </c>
      <c r="M23" s="3">
        <f t="shared" si="55"/>
        <v>-0.37000000000000455</v>
      </c>
      <c r="N23" s="3">
        <f t="shared" si="56"/>
        <v>-21.65</v>
      </c>
      <c r="O23" s="3">
        <f t="shared" si="57"/>
        <v>-52.766666666666666</v>
      </c>
      <c r="P23" s="3">
        <f t="shared" si="58"/>
        <v>-48.681666666666388</v>
      </c>
      <c r="R23" s="17">
        <f t="shared" si="11"/>
        <v>-0.63764369451972724</v>
      </c>
      <c r="S23" s="17">
        <f t="shared" si="12"/>
        <v>0.50475212371110556</v>
      </c>
      <c r="T23" s="17">
        <f t="shared" si="13"/>
        <v>-1.380729714508502</v>
      </c>
      <c r="U23" s="17">
        <f t="shared" si="14"/>
        <v>-4.1474482953925813E-2</v>
      </c>
      <c r="V23" s="17">
        <f t="shared" si="15"/>
        <v>-0.46726662769837823</v>
      </c>
      <c r="W23" s="17">
        <f t="shared" si="16"/>
        <v>-0.83240696067156494</v>
      </c>
      <c r="X23" s="17">
        <f t="shared" si="17"/>
        <v>-0.78250712789824872</v>
      </c>
      <c r="Z23" s="17">
        <f t="array" ref="Z23">MMULT((B23:H23-x_),MMULT(MINVERSE(S),(TRANSPOSE(B23:H23-x_))))</f>
        <v>3.0841533590815171</v>
      </c>
      <c r="AA23" s="17">
        <f t="shared" ref="AA23:AA62" si="63">(n-p)*n/((n^2-1)*p)*Z23</f>
        <v>0.38929891961573548</v>
      </c>
      <c r="AB23" s="17">
        <f t="shared" ref="AB23:AB62" si="64">FDIST(AA23,p,n-p)</f>
        <v>0.90454044268619049</v>
      </c>
    </row>
    <row r="24" spans="1:28">
      <c r="A24" s="4" t="s">
        <v>36</v>
      </c>
      <c r="B24" s="1">
        <v>31</v>
      </c>
      <c r="C24" s="1">
        <v>10.9</v>
      </c>
      <c r="D24" s="1">
        <v>3226</v>
      </c>
      <c r="E24" s="1">
        <v>5.0999999999999996</v>
      </c>
      <c r="F24" s="1">
        <v>3</v>
      </c>
      <c r="G24" s="1">
        <v>10</v>
      </c>
      <c r="H24" s="5">
        <v>871.3</v>
      </c>
      <c r="J24" s="3">
        <f t="shared" si="52"/>
        <v>-6.3666666666666671</v>
      </c>
      <c r="K24" s="3">
        <f t="shared" si="53"/>
        <v>-7.3333333333335915E-2</v>
      </c>
      <c r="L24" s="3">
        <f t="shared" si="54"/>
        <v>-640.05000000000018</v>
      </c>
      <c r="M24" s="3">
        <f t="shared" si="55"/>
        <v>-6.7700000000000049</v>
      </c>
      <c r="N24" s="3">
        <f t="shared" si="56"/>
        <v>-19.649999999999999</v>
      </c>
      <c r="O24" s="3">
        <f t="shared" si="57"/>
        <v>-43.766666666666666</v>
      </c>
      <c r="P24" s="3">
        <f t="shared" si="58"/>
        <v>-69.081666666666479</v>
      </c>
      <c r="R24" s="17">
        <f t="shared" si="11"/>
        <v>-0.63764369451972724</v>
      </c>
      <c r="S24" s="17">
        <f t="shared" si="12"/>
        <v>-8.6754271262849861E-2</v>
      </c>
      <c r="T24" s="17">
        <f t="shared" si="13"/>
        <v>-0.43704955553580122</v>
      </c>
      <c r="U24" s="17">
        <f t="shared" si="14"/>
        <v>-0.75887094485966078</v>
      </c>
      <c r="V24" s="17">
        <f t="shared" si="15"/>
        <v>-0.42410111936596456</v>
      </c>
      <c r="W24" s="17">
        <f t="shared" si="16"/>
        <v>-0.69042977849764042</v>
      </c>
      <c r="X24" s="17">
        <f t="shared" si="17"/>
        <v>-1.1104158973006473</v>
      </c>
      <c r="Z24" s="17">
        <f t="array" ref="Z24">MMULT((B24:H24-x_),MMULT(MINVERSE(S),(TRANSPOSE(B24:H24-x_))))</f>
        <v>2.416624262331756</v>
      </c>
      <c r="AA24" s="17">
        <f t="shared" ref="AA24:AA62" si="65">(n-p)*n/((n^2-1)*p)*Z24</f>
        <v>0.30503969968701555</v>
      </c>
      <c r="AB24" s="17">
        <f t="shared" ref="AB24:AB62" si="66">FDIST(AA24,p,n-p)</f>
        <v>0.94855033133538957</v>
      </c>
    </row>
    <row r="25" spans="1:28">
      <c r="A25" s="4" t="s">
        <v>37</v>
      </c>
      <c r="B25" s="1">
        <v>42</v>
      </c>
      <c r="C25" s="1">
        <v>10.4</v>
      </c>
      <c r="D25" s="1">
        <v>2269</v>
      </c>
      <c r="E25" s="1">
        <v>22.7</v>
      </c>
      <c r="F25" s="1">
        <v>3</v>
      </c>
      <c r="G25" s="1">
        <v>5</v>
      </c>
      <c r="H25" s="5">
        <v>971.1</v>
      </c>
      <c r="J25" s="3">
        <f t="shared" si="52"/>
        <v>4.6333333333333329</v>
      </c>
      <c r="K25" s="3">
        <f t="shared" si="53"/>
        <v>-0.57333333333333591</v>
      </c>
      <c r="L25" s="3">
        <f t="shared" si="54"/>
        <v>-1597.0500000000002</v>
      </c>
      <c r="M25" s="3">
        <f t="shared" si="55"/>
        <v>10.829999999999995</v>
      </c>
      <c r="N25" s="3">
        <f t="shared" si="56"/>
        <v>-19.649999999999999</v>
      </c>
      <c r="O25" s="3">
        <f t="shared" si="57"/>
        <v>-48.766666666666666</v>
      </c>
      <c r="P25" s="3">
        <f t="shared" si="58"/>
        <v>30.71833333333359</v>
      </c>
      <c r="R25" s="17">
        <f t="shared" si="11"/>
        <v>0.46404436407456584</v>
      </c>
      <c r="S25" s="17">
        <f t="shared" si="12"/>
        <v>-0.67826066623680537</v>
      </c>
      <c r="T25" s="17">
        <f t="shared" si="13"/>
        <v>-1.0905241663439593</v>
      </c>
      <c r="U25" s="17">
        <f t="shared" si="14"/>
        <v>1.2139693253811104</v>
      </c>
      <c r="V25" s="17">
        <f t="shared" si="15"/>
        <v>-0.42410111936596456</v>
      </c>
      <c r="W25" s="17">
        <f t="shared" si="16"/>
        <v>-0.76930599081648732</v>
      </c>
      <c r="X25" s="17">
        <f t="shared" si="17"/>
        <v>0.49376523928559091</v>
      </c>
      <c r="Z25" s="17">
        <f t="array" ref="Z25">MMULT((B25:H25-x_),MMULT(MINVERSE(S),(TRANSPOSE(B25:H25-x_))))</f>
        <v>4.0124828116498223</v>
      </c>
      <c r="AA25" s="17">
        <f t="shared" ref="AA25:AA62" si="67">(n-p)*n/((n^2-1)*p)*Z25</f>
        <v>0.50647780498735495</v>
      </c>
      <c r="AB25" s="17">
        <f t="shared" ref="AB25:AB62" si="68">FDIST(AA25,p,n-p)</f>
        <v>0.82553641967485902</v>
      </c>
    </row>
    <row r="26" spans="1:28">
      <c r="A26" s="4" t="s">
        <v>38</v>
      </c>
      <c r="B26" s="1">
        <v>43</v>
      </c>
      <c r="C26" s="1">
        <v>11.5</v>
      </c>
      <c r="D26" s="1">
        <v>2909</v>
      </c>
      <c r="E26" s="1">
        <v>7.2</v>
      </c>
      <c r="F26" s="1">
        <v>3</v>
      </c>
      <c r="G26" s="1">
        <v>10</v>
      </c>
      <c r="H26" s="5">
        <v>887.5</v>
      </c>
      <c r="J26" s="3">
        <f t="shared" si="52"/>
        <v>5.6333333333333329</v>
      </c>
      <c r="K26" s="3">
        <f t="shared" si="53"/>
        <v>0.52666666666666373</v>
      </c>
      <c r="L26" s="3">
        <f t="shared" si="54"/>
        <v>-957.05000000000018</v>
      </c>
      <c r="M26" s="3">
        <f t="shared" si="55"/>
        <v>-4.6700000000000044</v>
      </c>
      <c r="N26" s="3">
        <f t="shared" si="56"/>
        <v>-19.649999999999999</v>
      </c>
      <c r="O26" s="3">
        <f t="shared" si="57"/>
        <v>-43.766666666666666</v>
      </c>
      <c r="P26" s="3">
        <f t="shared" si="58"/>
        <v>-52.881666666666433</v>
      </c>
      <c r="R26" s="17">
        <f t="shared" si="11"/>
        <v>0.56419782394677431</v>
      </c>
      <c r="S26" s="17">
        <f t="shared" si="12"/>
        <v>0.62305340270589626</v>
      </c>
      <c r="T26" s="17">
        <f t="shared" si="13"/>
        <v>-0.6535087526373542</v>
      </c>
      <c r="U26" s="17">
        <f t="shared" si="14"/>
        <v>-0.52347523079684144</v>
      </c>
      <c r="V26" s="17">
        <f t="shared" si="15"/>
        <v>-0.42410111936596456</v>
      </c>
      <c r="W26" s="17">
        <f t="shared" si="16"/>
        <v>-0.69042977849764042</v>
      </c>
      <c r="X26" s="17">
        <f t="shared" si="17"/>
        <v>-0.85001775689286063</v>
      </c>
      <c r="Z26" s="17">
        <f t="array" ref="Z26">MMULT((B26:H26-x_),MMULT(MINVERSE(S),(TRANSPOSE(B26:H26-x_))))</f>
        <v>2.6420100475900146</v>
      </c>
      <c r="AA26" s="17">
        <f t="shared" ref="AA26:AA62" si="69">(n-p)*n/((n^2-1)*p)*Z26</f>
        <v>0.33348914187815049</v>
      </c>
      <c r="AB26" s="17">
        <f t="shared" ref="AB26:AB62" si="70">FDIST(AA26,p,n-p)</f>
        <v>0.93512231505205246</v>
      </c>
    </row>
    <row r="27" spans="1:28">
      <c r="A27" s="4" t="s">
        <v>39</v>
      </c>
      <c r="B27" s="1">
        <v>46</v>
      </c>
      <c r="C27" s="1">
        <v>11.4</v>
      </c>
      <c r="D27" s="1">
        <v>2647</v>
      </c>
      <c r="E27" s="1">
        <v>21</v>
      </c>
      <c r="F27" s="1">
        <v>5</v>
      </c>
      <c r="G27" s="1">
        <v>1</v>
      </c>
      <c r="H27" s="5">
        <v>952.5</v>
      </c>
      <c r="J27" s="3">
        <f t="shared" si="52"/>
        <v>8.6333333333333329</v>
      </c>
      <c r="K27" s="3">
        <f t="shared" si="53"/>
        <v>0.42666666666666409</v>
      </c>
      <c r="L27" s="3">
        <f t="shared" si="54"/>
        <v>-1219.0500000000002</v>
      </c>
      <c r="M27" s="3">
        <f t="shared" si="55"/>
        <v>9.1299999999999955</v>
      </c>
      <c r="N27" s="3">
        <f t="shared" si="56"/>
        <v>-17.649999999999999</v>
      </c>
      <c r="O27" s="3">
        <f t="shared" si="57"/>
        <v>-52.766666666666666</v>
      </c>
      <c r="P27" s="3">
        <f t="shared" si="58"/>
        <v>12.118333333333567</v>
      </c>
      <c r="R27" s="17">
        <f t="shared" si="11"/>
        <v>0.86465820356339973</v>
      </c>
      <c r="S27" s="17">
        <f t="shared" si="12"/>
        <v>0.50475212371110556</v>
      </c>
      <c r="T27" s="17">
        <f t="shared" si="13"/>
        <v>-0.83241193762349563</v>
      </c>
      <c r="U27" s="17">
        <f t="shared" si="14"/>
        <v>1.0234108901873995</v>
      </c>
      <c r="V27" s="17">
        <f t="shared" si="15"/>
        <v>-0.38093561103355084</v>
      </c>
      <c r="W27" s="17">
        <f t="shared" si="16"/>
        <v>-0.83240696067156494</v>
      </c>
      <c r="X27" s="17">
        <f t="shared" si="17"/>
        <v>0.19478959659516959</v>
      </c>
      <c r="Z27" s="17">
        <f t="array" ref="Z27">MMULT((B27:H27-x_),MMULT(MINVERSE(S),(TRANSPOSE(B27:H27-x_))))</f>
        <v>2.9354230762127616</v>
      </c>
      <c r="AA27" s="17">
        <f t="shared" ref="AA27:AA62" si="71">(n-p)*n/((n^2-1)*p)*Z27</f>
        <v>0.37052535951877824</v>
      </c>
      <c r="AB27" s="17">
        <f t="shared" ref="AB27:AB62" si="72">FDIST(AA27,p,n-p)</f>
        <v>0.91542014655240445</v>
      </c>
    </row>
    <row r="28" spans="1:28">
      <c r="A28" s="4" t="s">
        <v>40</v>
      </c>
      <c r="B28" s="1">
        <v>39</v>
      </c>
      <c r="C28" s="1">
        <v>11.4</v>
      </c>
      <c r="D28" s="1">
        <v>4412</v>
      </c>
      <c r="E28" s="1">
        <v>15.6</v>
      </c>
      <c r="F28" s="1">
        <v>7</v>
      </c>
      <c r="G28" s="1">
        <v>33</v>
      </c>
      <c r="H28" s="5">
        <v>968.7</v>
      </c>
      <c r="J28" s="3">
        <f t="shared" si="52"/>
        <v>1.6333333333333329</v>
      </c>
      <c r="K28" s="3">
        <f t="shared" si="53"/>
        <v>0.42666666666666409</v>
      </c>
      <c r="L28" s="3">
        <f t="shared" si="54"/>
        <v>545.94999999999982</v>
      </c>
      <c r="M28" s="3">
        <f t="shared" si="55"/>
        <v>3.7299999999999951</v>
      </c>
      <c r="N28" s="3">
        <f t="shared" si="56"/>
        <v>-15.649999999999999</v>
      </c>
      <c r="O28" s="3">
        <f t="shared" si="57"/>
        <v>-20.766666666666666</v>
      </c>
      <c r="P28" s="3">
        <f t="shared" si="58"/>
        <v>28.318333333333612</v>
      </c>
      <c r="R28" s="17">
        <f t="shared" si="11"/>
        <v>0.16358398445794045</v>
      </c>
      <c r="S28" s="17">
        <f t="shared" si="12"/>
        <v>0.50475212371110556</v>
      </c>
      <c r="T28" s="17">
        <f t="shared" si="13"/>
        <v>0.37279463298925164</v>
      </c>
      <c r="U28" s="17">
        <f t="shared" si="14"/>
        <v>0.41810762545443558</v>
      </c>
      <c r="V28" s="17">
        <f t="shared" si="15"/>
        <v>-0.33777010270113716</v>
      </c>
      <c r="W28" s="17">
        <f t="shared" si="16"/>
        <v>-0.32759920183094438</v>
      </c>
      <c r="X28" s="17">
        <f t="shared" si="17"/>
        <v>0.45518773700295628</v>
      </c>
      <c r="Z28" s="17">
        <f t="array" ref="Z28">MMULT((B28:H28-x_),MMULT(MINVERSE(S),(TRANSPOSE(B28:H28-x_))))</f>
        <v>1.7347722886323429</v>
      </c>
      <c r="AA28" s="17">
        <f t="shared" ref="AA28:AA62" si="73">(n-p)*n/((n^2-1)*p)*Z28</f>
        <v>0.21897256689758465</v>
      </c>
      <c r="AB28" s="17">
        <f t="shared" ref="AB28:AB62" si="74">FDIST(AA28,p,n-p)</f>
        <v>0.97936447730593068</v>
      </c>
    </row>
    <row r="29" spans="1:28">
      <c r="A29" s="4" t="s">
        <v>41</v>
      </c>
      <c r="B29" s="1">
        <v>35</v>
      </c>
      <c r="C29" s="1">
        <v>12</v>
      </c>
      <c r="D29" s="1">
        <v>3262</v>
      </c>
      <c r="E29" s="1">
        <v>12.6</v>
      </c>
      <c r="F29" s="1">
        <v>4</v>
      </c>
      <c r="G29" s="1">
        <v>4</v>
      </c>
      <c r="H29" s="5">
        <v>919.7</v>
      </c>
      <c r="J29" s="3">
        <f t="shared" si="52"/>
        <v>-2.3666666666666671</v>
      </c>
      <c r="K29" s="3">
        <f t="shared" si="53"/>
        <v>1.0266666666666637</v>
      </c>
      <c r="L29" s="3">
        <f t="shared" si="54"/>
        <v>-604.05000000000018</v>
      </c>
      <c r="M29" s="3">
        <f t="shared" si="55"/>
        <v>0.7299999999999951</v>
      </c>
      <c r="N29" s="3">
        <f t="shared" si="56"/>
        <v>-18.649999999999999</v>
      </c>
      <c r="O29" s="3">
        <f t="shared" si="57"/>
        <v>-49.766666666666666</v>
      </c>
      <c r="P29" s="3">
        <f t="shared" si="58"/>
        <v>-20.681666666666388</v>
      </c>
      <c r="R29" s="17">
        <f t="shared" si="11"/>
        <v>-0.23702985503089341</v>
      </c>
      <c r="S29" s="17">
        <f t="shared" si="12"/>
        <v>1.2145597976798517</v>
      </c>
      <c r="T29" s="17">
        <f t="shared" si="13"/>
        <v>-0.41246743851480466</v>
      </c>
      <c r="U29" s="17">
        <f t="shared" si="14"/>
        <v>8.1828033936122341E-2</v>
      </c>
      <c r="V29" s="17">
        <f t="shared" si="15"/>
        <v>-0.4025183651997577</v>
      </c>
      <c r="W29" s="17">
        <f t="shared" si="16"/>
        <v>-0.7850812332802567</v>
      </c>
      <c r="X29" s="17">
        <f t="shared" si="17"/>
        <v>-0.33243626793417413</v>
      </c>
      <c r="Z29" s="17">
        <f t="array" ref="Z29">MMULT((B29:H29-x_),MMULT(MINVERSE(S),(TRANSPOSE(B29:H29-x_))))</f>
        <v>2.2874132905979083</v>
      </c>
      <c r="AA29" s="17">
        <f t="shared" ref="AA29:AA62" si="75">(n-p)*n/((n^2-1)*p)*Z29</f>
        <v>0.28872997515585075</v>
      </c>
      <c r="AB29" s="17">
        <f t="shared" ref="AB29:AB62" si="76">FDIST(AA29,p,n-p)</f>
        <v>0.95554175714560119</v>
      </c>
    </row>
    <row r="30" spans="1:28">
      <c r="A30" s="4" t="s">
        <v>42</v>
      </c>
      <c r="B30" s="1">
        <v>43</v>
      </c>
      <c r="C30" s="1">
        <v>9.5</v>
      </c>
      <c r="D30" s="1">
        <v>3214</v>
      </c>
      <c r="E30" s="1">
        <v>2.9</v>
      </c>
      <c r="F30" s="1">
        <v>7</v>
      </c>
      <c r="G30" s="1">
        <v>32</v>
      </c>
      <c r="H30" s="5">
        <v>844.1</v>
      </c>
      <c r="J30" s="3">
        <f t="shared" si="52"/>
        <v>5.6333333333333329</v>
      </c>
      <c r="K30" s="3">
        <f t="shared" si="53"/>
        <v>-1.4733333333333363</v>
      </c>
      <c r="L30" s="3">
        <f t="shared" si="54"/>
        <v>-652.05000000000018</v>
      </c>
      <c r="M30" s="3">
        <f t="shared" si="55"/>
        <v>-8.9700000000000042</v>
      </c>
      <c r="N30" s="3">
        <f t="shared" si="56"/>
        <v>-15.649999999999999</v>
      </c>
      <c r="O30" s="3">
        <f t="shared" si="57"/>
        <v>-21.766666666666666</v>
      </c>
      <c r="P30" s="3">
        <f t="shared" si="58"/>
        <v>-96.28166666666641</v>
      </c>
      <c r="R30" s="17">
        <f t="shared" si="11"/>
        <v>0.56419782394677431</v>
      </c>
      <c r="S30" s="17">
        <f t="shared" si="12"/>
        <v>-1.7429721771899256</v>
      </c>
      <c r="T30" s="17">
        <f t="shared" si="13"/>
        <v>-0.44524359454280005</v>
      </c>
      <c r="U30" s="17">
        <f t="shared" si="14"/>
        <v>-1.0054759786397571</v>
      </c>
      <c r="V30" s="17">
        <f t="shared" si="15"/>
        <v>-0.33777010270113716</v>
      </c>
      <c r="W30" s="17">
        <f t="shared" si="16"/>
        <v>-0.34337444429471375</v>
      </c>
      <c r="X30" s="17">
        <f t="shared" si="17"/>
        <v>-1.5476275898371759</v>
      </c>
      <c r="Z30" s="17">
        <f t="array" ref="Z30">MMULT((B30:H30-x_),MMULT(MINVERSE(S),(TRANSPOSE(B30:H30-x_))))</f>
        <v>12.453502102199579</v>
      </c>
      <c r="AA30" s="17">
        <f t="shared" ref="AA30:AA62" si="77">(n-p)*n/((n^2-1)*p)*Z30</f>
        <v>1.5719500132971325</v>
      </c>
      <c r="AB30" s="17">
        <f t="shared" ref="AB30:AB62" si="78">FDIST(AA30,p,n-p)</f>
        <v>0.16416149177090436</v>
      </c>
    </row>
    <row r="31" spans="1:28">
      <c r="A31" s="4" t="s">
        <v>43</v>
      </c>
      <c r="B31" s="1">
        <v>11</v>
      </c>
      <c r="C31" s="1">
        <v>12.1</v>
      </c>
      <c r="D31" s="1">
        <v>4700</v>
      </c>
      <c r="E31" s="1">
        <v>7.8</v>
      </c>
      <c r="F31" s="1">
        <v>319</v>
      </c>
      <c r="G31" s="1">
        <v>130</v>
      </c>
      <c r="H31" s="5">
        <v>861.8</v>
      </c>
      <c r="J31" s="3">
        <f t="shared" si="52"/>
        <v>-26.366666666666667</v>
      </c>
      <c r="K31" s="3">
        <f t="shared" si="53"/>
        <v>1.1266666666666634</v>
      </c>
      <c r="L31" s="3">
        <f t="shared" si="54"/>
        <v>833.94999999999982</v>
      </c>
      <c r="M31" s="3">
        <f t="shared" si="55"/>
        <v>-4.0700000000000047</v>
      </c>
      <c r="N31" s="3">
        <f t="shared" si="56"/>
        <v>296.35000000000002</v>
      </c>
      <c r="O31" s="3">
        <f t="shared" si="57"/>
        <v>76.233333333333334</v>
      </c>
      <c r="P31" s="3">
        <f t="shared" si="58"/>
        <v>-78.581666666666479</v>
      </c>
      <c r="R31" s="17">
        <f t="shared" si="11"/>
        <v>-2.6407128919638967</v>
      </c>
      <c r="S31" s="17">
        <f t="shared" si="12"/>
        <v>1.3328610766746425</v>
      </c>
      <c r="T31" s="17">
        <f t="shared" si="13"/>
        <v>0.56945156915722406</v>
      </c>
      <c r="U31" s="17">
        <f t="shared" si="14"/>
        <v>-0.45621931249317887</v>
      </c>
      <c r="V31" s="17">
        <f t="shared" si="15"/>
        <v>6.3960491971554001</v>
      </c>
      <c r="W31" s="17">
        <f t="shared" si="16"/>
        <v>1.2025993171546867</v>
      </c>
      <c r="X31" s="17">
        <f t="shared" si="17"/>
        <v>-1.263118510502744</v>
      </c>
      <c r="Z31" s="17">
        <f t="array" ref="Z31">MMULT((B31:H31-x_),MMULT(MINVERSE(S),(TRANSPOSE(B31:H31-x_))))</f>
        <v>44.642038754010741</v>
      </c>
      <c r="AA31" s="17">
        <f t="shared" ref="AA31:AA62" si="79">(n-p)*n/((n^2-1)*p)*Z31</f>
        <v>5.6349653966480426</v>
      </c>
      <c r="AB31" s="17">
        <f t="shared" ref="AB31:AB62" si="80">FDIST(AA31,p,n-p)</f>
        <v>6.789298983670161E-5</v>
      </c>
    </row>
    <row r="32" spans="1:28">
      <c r="A32" s="4" t="s">
        <v>44</v>
      </c>
      <c r="B32" s="1">
        <v>30</v>
      </c>
      <c r="C32" s="1">
        <v>9.9</v>
      </c>
      <c r="D32" s="1">
        <v>4474</v>
      </c>
      <c r="E32" s="1">
        <v>13.1</v>
      </c>
      <c r="F32" s="1">
        <v>37</v>
      </c>
      <c r="G32" s="1">
        <v>193</v>
      </c>
      <c r="H32" s="5">
        <v>989.3</v>
      </c>
      <c r="J32" s="3">
        <f t="shared" si="52"/>
        <v>-7.3666666666666671</v>
      </c>
      <c r="K32" s="3">
        <f t="shared" si="53"/>
        <v>-1.0733333333333359</v>
      </c>
      <c r="L32" s="3">
        <f t="shared" si="54"/>
        <v>607.94999999999982</v>
      </c>
      <c r="M32" s="3">
        <f t="shared" si="55"/>
        <v>1.2299999999999951</v>
      </c>
      <c r="N32" s="3">
        <f t="shared" si="56"/>
        <v>14.350000000000001</v>
      </c>
      <c r="O32" s="3">
        <f t="shared" si="57"/>
        <v>139.23333333333335</v>
      </c>
      <c r="P32" s="3">
        <f t="shared" si="58"/>
        <v>48.918333333333521</v>
      </c>
      <c r="R32" s="17">
        <f t="shared" si="11"/>
        <v>-0.73779715439193572</v>
      </c>
      <c r="S32" s="17">
        <f t="shared" si="12"/>
        <v>-1.2697670612107608</v>
      </c>
      <c r="T32" s="17">
        <f t="shared" si="13"/>
        <v>0.41513050119207906</v>
      </c>
      <c r="U32" s="17">
        <f t="shared" si="14"/>
        <v>0.1378746325225079</v>
      </c>
      <c r="V32" s="17">
        <f t="shared" si="15"/>
        <v>0.30971252228506829</v>
      </c>
      <c r="W32" s="17">
        <f t="shared" si="16"/>
        <v>2.1964395923721587</v>
      </c>
      <c r="X32" s="17">
        <f t="shared" si="17"/>
        <v>0.78631129826223822</v>
      </c>
      <c r="Z32" s="17">
        <f t="array" ref="Z32">MMULT((B32:H32-x_),MMULT(MINVERSE(S),(TRANSPOSE(B32:H32-x_))))</f>
        <v>7.9467339448045893</v>
      </c>
      <c r="AA32" s="17">
        <f t="shared" ref="AA32:AA62" si="81">(n-p)*n/((n^2-1)*p)*Z32</f>
        <v>1.0030807742023018</v>
      </c>
      <c r="AB32" s="17">
        <f t="shared" ref="AB32:AB62" si="82">FDIST(AA32,p,n-p)</f>
        <v>0.43963634637521021</v>
      </c>
    </row>
    <row r="33" spans="1:28">
      <c r="A33" s="4" t="s">
        <v>45</v>
      </c>
      <c r="B33" s="1">
        <v>50</v>
      </c>
      <c r="C33" s="1">
        <v>10.4</v>
      </c>
      <c r="D33" s="1">
        <v>3497</v>
      </c>
      <c r="E33" s="1">
        <v>36.700000000000003</v>
      </c>
      <c r="F33" s="1">
        <v>18</v>
      </c>
      <c r="G33" s="1">
        <v>34</v>
      </c>
      <c r="H33" s="5">
        <v>1006</v>
      </c>
      <c r="J33" s="3">
        <f t="shared" si="52"/>
        <v>12.633333333333333</v>
      </c>
      <c r="K33" s="3">
        <f t="shared" si="53"/>
        <v>-0.57333333333333591</v>
      </c>
      <c r="L33" s="3">
        <f t="shared" si="54"/>
        <v>-369.05000000000018</v>
      </c>
      <c r="M33" s="3">
        <f t="shared" si="55"/>
        <v>24.83</v>
      </c>
      <c r="N33" s="3">
        <f t="shared" si="56"/>
        <v>-4.6499999999999986</v>
      </c>
      <c r="O33" s="3">
        <f t="shared" si="57"/>
        <v>-19.766666666666666</v>
      </c>
      <c r="P33" s="3">
        <f t="shared" si="58"/>
        <v>65.618333333333567</v>
      </c>
      <c r="R33" s="17">
        <f t="shared" si="11"/>
        <v>1.2652720430522335</v>
      </c>
      <c r="S33" s="17">
        <f t="shared" si="12"/>
        <v>-0.67826066623680537</v>
      </c>
      <c r="T33" s="17">
        <f t="shared" si="13"/>
        <v>-0.25200084129441053</v>
      </c>
      <c r="U33" s="17">
        <f t="shared" si="14"/>
        <v>2.7832740857999059</v>
      </c>
      <c r="V33" s="17">
        <f t="shared" si="15"/>
        <v>-0.10035980687286182</v>
      </c>
      <c r="W33" s="17">
        <f t="shared" si="16"/>
        <v>-0.311823959367175</v>
      </c>
      <c r="X33" s="17">
        <f t="shared" si="17"/>
        <v>1.0547464183122406</v>
      </c>
      <c r="Z33" s="17">
        <f t="array" ref="Z33">MMULT((B33:H33-x_),MMULT(MINVERSE(S),(TRANSPOSE(B33:H33-x_))))</f>
        <v>9.3565284270376488</v>
      </c>
      <c r="AA33" s="17">
        <f t="shared" ref="AA33:AA62" si="83">(n-p)*n/((n^2-1)*p)*Z33</f>
        <v>1.1810328423760457</v>
      </c>
      <c r="AB33" s="17">
        <f t="shared" ref="AB33:AB62" si="84">FDIST(AA33,p,n-p)</f>
        <v>0.3294628639776403</v>
      </c>
    </row>
    <row r="34" spans="1:28">
      <c r="A34" s="4" t="s">
        <v>46</v>
      </c>
      <c r="B34" s="1">
        <v>60</v>
      </c>
      <c r="C34" s="1">
        <v>11.5</v>
      </c>
      <c r="D34" s="1">
        <v>4657</v>
      </c>
      <c r="E34" s="1">
        <v>13.5</v>
      </c>
      <c r="F34" s="1">
        <v>1</v>
      </c>
      <c r="G34" s="1">
        <v>1</v>
      </c>
      <c r="H34" s="5">
        <v>861.4</v>
      </c>
      <c r="J34" s="3">
        <f t="shared" si="52"/>
        <v>22.633333333333333</v>
      </c>
      <c r="K34" s="3">
        <f t="shared" si="53"/>
        <v>0.52666666666666373</v>
      </c>
      <c r="L34" s="3">
        <f t="shared" si="54"/>
        <v>790.94999999999982</v>
      </c>
      <c r="M34" s="3">
        <f t="shared" si="55"/>
        <v>1.6299999999999955</v>
      </c>
      <c r="N34" s="3">
        <f t="shared" si="56"/>
        <v>-21.65</v>
      </c>
      <c r="O34" s="3">
        <f t="shared" si="57"/>
        <v>-52.766666666666666</v>
      </c>
      <c r="P34" s="3">
        <f t="shared" si="58"/>
        <v>-78.981666666666456</v>
      </c>
      <c r="R34" s="17">
        <f t="shared" si="11"/>
        <v>2.266806641774318</v>
      </c>
      <c r="S34" s="17">
        <f t="shared" si="12"/>
        <v>0.62305340270589626</v>
      </c>
      <c r="T34" s="17">
        <f t="shared" si="13"/>
        <v>0.54008959604881146</v>
      </c>
      <c r="U34" s="17">
        <f t="shared" si="14"/>
        <v>0.18271191139161636</v>
      </c>
      <c r="V34" s="17">
        <f t="shared" si="15"/>
        <v>-0.46726662769837823</v>
      </c>
      <c r="W34" s="17">
        <f t="shared" si="16"/>
        <v>-0.83240696067156494</v>
      </c>
      <c r="X34" s="17">
        <f t="shared" si="17"/>
        <v>-1.2695480942165163</v>
      </c>
      <c r="Z34" s="17">
        <f t="array" ref="Z34">MMULT((B34:H34-x_),MMULT(MINVERSE(S),(TRANSPOSE(B34:H34-x_))))</f>
        <v>19.539526061106514</v>
      </c>
      <c r="AA34" s="17">
        <f t="shared" ref="AA34:AA62" si="85">(n-p)*n/((n^2-1)*p)*Z34</f>
        <v>2.4663872057444016</v>
      </c>
      <c r="AB34" s="17">
        <f t="shared" ref="AB34:AB62" si="86">FDIST(AA34,p,n-p)</f>
        <v>2.8785789791080468E-2</v>
      </c>
    </row>
    <row r="35" spans="1:28">
      <c r="A35" s="4" t="s">
        <v>47</v>
      </c>
      <c r="B35" s="1">
        <v>30</v>
      </c>
      <c r="C35" s="1">
        <v>11.1</v>
      </c>
      <c r="D35" s="1">
        <v>2934</v>
      </c>
      <c r="E35" s="1">
        <v>5.8</v>
      </c>
      <c r="F35" s="1">
        <v>23</v>
      </c>
      <c r="G35" s="1">
        <v>125</v>
      </c>
      <c r="H35" s="5">
        <v>929.2</v>
      </c>
      <c r="J35" s="3">
        <f t="shared" si="52"/>
        <v>-7.3666666666666671</v>
      </c>
      <c r="K35" s="3">
        <f t="shared" si="53"/>
        <v>0.12666666666666337</v>
      </c>
      <c r="L35" s="3">
        <f t="shared" si="54"/>
        <v>-932.05000000000018</v>
      </c>
      <c r="M35" s="3">
        <f t="shared" si="55"/>
        <v>-6.0700000000000047</v>
      </c>
      <c r="N35" s="3">
        <f t="shared" si="56"/>
        <v>0.35000000000000142</v>
      </c>
      <c r="O35" s="3">
        <f t="shared" si="57"/>
        <v>71.233333333333334</v>
      </c>
      <c r="P35" s="3">
        <f t="shared" si="58"/>
        <v>-11.181666666666388</v>
      </c>
      <c r="R35" s="17">
        <f t="shared" si="11"/>
        <v>-0.73779715439193572</v>
      </c>
      <c r="S35" s="17">
        <f t="shared" si="12"/>
        <v>0.14984828672673148</v>
      </c>
      <c r="T35" s="17">
        <f t="shared" si="13"/>
        <v>-0.63643783803943987</v>
      </c>
      <c r="U35" s="17">
        <f t="shared" si="14"/>
        <v>-0.68040570683872104</v>
      </c>
      <c r="V35" s="17">
        <f t="shared" si="15"/>
        <v>7.553963958172428E-3</v>
      </c>
      <c r="W35" s="17">
        <f t="shared" si="16"/>
        <v>1.1237231048358398</v>
      </c>
      <c r="X35" s="17">
        <f t="shared" si="17"/>
        <v>-0.17973365473207742</v>
      </c>
      <c r="Z35" s="17">
        <f t="array" ref="Z35">MMULT((B35:H35-x_),MMULT(MINVERSE(S),(TRANSPOSE(B35:H35-x_))))</f>
        <v>4.3464929251466335</v>
      </c>
      <c r="AA35" s="17">
        <f t="shared" ref="AA35:AA62" si="87">(n-p)*n/((n^2-1)*p)*Z35</f>
        <v>0.54863841154155102</v>
      </c>
      <c r="AB35" s="17">
        <f t="shared" ref="AB35:AB62" si="88">FDIST(AA35,p,n-p)</f>
        <v>0.79358038633342454</v>
      </c>
    </row>
    <row r="36" spans="1:28">
      <c r="A36" s="4" t="s">
        <v>48</v>
      </c>
      <c r="B36" s="1">
        <v>25</v>
      </c>
      <c r="C36" s="1">
        <v>12.1</v>
      </c>
      <c r="D36" s="1">
        <v>2095</v>
      </c>
      <c r="E36" s="1">
        <v>2</v>
      </c>
      <c r="F36" s="1">
        <v>11</v>
      </c>
      <c r="G36" s="1">
        <v>26</v>
      </c>
      <c r="H36" s="5">
        <v>857.6</v>
      </c>
      <c r="J36" s="3">
        <f t="shared" si="52"/>
        <v>-12.366666666666667</v>
      </c>
      <c r="K36" s="3">
        <f t="shared" si="53"/>
        <v>1.1266666666666634</v>
      </c>
      <c r="L36" s="3">
        <f t="shared" si="54"/>
        <v>-1771.0500000000002</v>
      </c>
      <c r="M36" s="3">
        <f t="shared" si="55"/>
        <v>-9.8700000000000045</v>
      </c>
      <c r="N36" s="3">
        <f t="shared" si="56"/>
        <v>-11.649999999999999</v>
      </c>
      <c r="O36" s="3">
        <f t="shared" si="57"/>
        <v>-27.766666666666666</v>
      </c>
      <c r="P36" s="3">
        <f t="shared" si="58"/>
        <v>-82.78166666666641</v>
      </c>
      <c r="R36" s="17">
        <f t="shared" si="11"/>
        <v>-1.2385644537529781</v>
      </c>
      <c r="S36" s="17">
        <f t="shared" si="12"/>
        <v>1.3328610766746425</v>
      </c>
      <c r="T36" s="17">
        <f t="shared" si="13"/>
        <v>-1.2093377319454428</v>
      </c>
      <c r="U36" s="17">
        <f t="shared" si="14"/>
        <v>-1.1063598560952512</v>
      </c>
      <c r="V36" s="17">
        <f t="shared" si="15"/>
        <v>-0.25143908603630977</v>
      </c>
      <c r="W36" s="17">
        <f t="shared" si="16"/>
        <v>-0.43802589907733008</v>
      </c>
      <c r="X36" s="17">
        <f t="shared" si="17"/>
        <v>-1.3306291394973542</v>
      </c>
      <c r="Z36" s="17">
        <f t="array" ref="Z36">MMULT((B36:H36-x_),MMULT(MINVERSE(S),(TRANSPOSE(B36:H36-x_))))</f>
        <v>4.3716386676940742</v>
      </c>
      <c r="AA36" s="17">
        <f t="shared" ref="AA36:AA62" si="89">(n-p)*n/((n^2-1)*p)*Z36</f>
        <v>0.55181244644413741</v>
      </c>
      <c r="AB36" s="17">
        <f t="shared" ref="AB36:AB62" si="90">FDIST(AA36,p,n-p)</f>
        <v>0.79112138870755921</v>
      </c>
    </row>
    <row r="37" spans="1:28">
      <c r="A37" s="4" t="s">
        <v>49</v>
      </c>
      <c r="B37" s="1">
        <v>45</v>
      </c>
      <c r="C37" s="1">
        <v>10.1</v>
      </c>
      <c r="D37" s="1">
        <v>2082</v>
      </c>
      <c r="E37" s="1">
        <v>21</v>
      </c>
      <c r="F37" s="1">
        <v>14</v>
      </c>
      <c r="G37" s="1">
        <v>78</v>
      </c>
      <c r="H37" s="5">
        <v>961</v>
      </c>
      <c r="J37" s="3">
        <f t="shared" si="52"/>
        <v>7.6333333333333329</v>
      </c>
      <c r="K37" s="3">
        <f t="shared" si="53"/>
        <v>-0.87333333333333663</v>
      </c>
      <c r="L37" s="3">
        <f t="shared" si="54"/>
        <v>-1784.0500000000002</v>
      </c>
      <c r="M37" s="3">
        <f t="shared" si="55"/>
        <v>9.1299999999999955</v>
      </c>
      <c r="N37" s="3">
        <f t="shared" si="56"/>
        <v>-8.6499999999999986</v>
      </c>
      <c r="O37" s="3">
        <f t="shared" si="57"/>
        <v>24.233333333333334</v>
      </c>
      <c r="P37" s="3">
        <f t="shared" si="58"/>
        <v>20.618333333333567</v>
      </c>
      <c r="R37" s="17">
        <f t="shared" si="11"/>
        <v>0.76450474369119126</v>
      </c>
      <c r="S37" s="17">
        <f t="shared" si="12"/>
        <v>-1.0331645032211794</v>
      </c>
      <c r="T37" s="17">
        <f t="shared" si="13"/>
        <v>-1.2182146075363582</v>
      </c>
      <c r="U37" s="17">
        <f t="shared" si="14"/>
        <v>1.0234108901873995</v>
      </c>
      <c r="V37" s="17">
        <f t="shared" si="15"/>
        <v>-0.1866908235376892</v>
      </c>
      <c r="W37" s="17">
        <f t="shared" si="16"/>
        <v>0.38228670903867829</v>
      </c>
      <c r="X37" s="17">
        <f t="shared" si="17"/>
        <v>0.33141825051283508</v>
      </c>
      <c r="Z37" s="17">
        <f t="array" ref="Z37">MMULT((B37:H37-x_),MMULT(MINVERSE(S),(TRANSPOSE(B37:H37-x_))))</f>
        <v>5.1864121024593741</v>
      </c>
      <c r="AA37" s="17">
        <f t="shared" ref="AA37:AA62" si="91">(n-p)*n/((n^2-1)*p)*Z37</f>
        <v>0.65465766228003053</v>
      </c>
      <c r="AB37" s="17">
        <f t="shared" ref="AB37:AB62" si="92">FDIST(AA37,p,n-p)</f>
        <v>0.70885016842618143</v>
      </c>
    </row>
    <row r="38" spans="1:28">
      <c r="A38" s="4" t="s">
        <v>50</v>
      </c>
      <c r="B38" s="1">
        <v>46</v>
      </c>
      <c r="C38" s="1">
        <v>11.3</v>
      </c>
      <c r="D38" s="1">
        <v>3327</v>
      </c>
      <c r="E38" s="1">
        <v>8.8000000000000007</v>
      </c>
      <c r="F38" s="1">
        <v>3</v>
      </c>
      <c r="G38" s="1">
        <v>8</v>
      </c>
      <c r="H38" s="5">
        <v>923.2</v>
      </c>
      <c r="J38" s="3">
        <f t="shared" si="52"/>
        <v>8.6333333333333329</v>
      </c>
      <c r="K38" s="3">
        <f t="shared" si="53"/>
        <v>0.32666666666666444</v>
      </c>
      <c r="L38" s="3">
        <f t="shared" si="54"/>
        <v>-539.05000000000018</v>
      </c>
      <c r="M38" s="3">
        <f t="shared" si="55"/>
        <v>-3.0700000000000038</v>
      </c>
      <c r="N38" s="3">
        <f t="shared" si="56"/>
        <v>-19.649999999999999</v>
      </c>
      <c r="O38" s="3">
        <f t="shared" si="57"/>
        <v>-45.766666666666666</v>
      </c>
      <c r="P38" s="3">
        <f t="shared" si="58"/>
        <v>-17.181666666666388</v>
      </c>
      <c r="R38" s="17">
        <f t="shared" si="11"/>
        <v>0.86465820356339973</v>
      </c>
      <c r="S38" s="17">
        <f t="shared" si="12"/>
        <v>0.38645084471631497</v>
      </c>
      <c r="T38" s="17">
        <f t="shared" si="13"/>
        <v>-0.3680830605602276</v>
      </c>
      <c r="U38" s="17">
        <f t="shared" si="14"/>
        <v>-0.34412611532040766</v>
      </c>
      <c r="V38" s="17">
        <f t="shared" si="15"/>
        <v>-0.42410111936596456</v>
      </c>
      <c r="W38" s="17">
        <f t="shared" si="16"/>
        <v>-0.72198026342517918</v>
      </c>
      <c r="X38" s="17">
        <f t="shared" si="17"/>
        <v>-0.27617741043866484</v>
      </c>
      <c r="Z38" s="17">
        <f t="array" ref="Z38">MMULT((B38:H38-x_),MMULT(MINVERSE(S),(TRANSPOSE(B38:H38-x_))))</f>
        <v>2.336365524070446</v>
      </c>
      <c r="AA38" s="17">
        <f t="shared" ref="AA38:AA62" si="93">(n-p)*n/((n^2-1)*p)*Z38</f>
        <v>0.29490899720335084</v>
      </c>
      <c r="AB38" s="17">
        <f t="shared" ref="AB38:AB62" si="94">FDIST(AA38,p,n-p)</f>
        <v>0.95295490029324448</v>
      </c>
    </row>
    <row r="39" spans="1:28">
      <c r="A39" s="4" t="s">
        <v>51</v>
      </c>
      <c r="B39" s="1">
        <v>54</v>
      </c>
      <c r="C39" s="1">
        <v>9.6999999999999993</v>
      </c>
      <c r="D39" s="1">
        <v>3172</v>
      </c>
      <c r="E39" s="1">
        <v>31.4</v>
      </c>
      <c r="F39" s="1">
        <v>17</v>
      </c>
      <c r="G39" s="1">
        <v>1</v>
      </c>
      <c r="H39" s="5">
        <v>1113</v>
      </c>
      <c r="J39" s="3">
        <f t="shared" si="52"/>
        <v>16.633333333333333</v>
      </c>
      <c r="K39" s="3">
        <f t="shared" si="53"/>
        <v>-1.273333333333337</v>
      </c>
      <c r="L39" s="3">
        <f t="shared" si="54"/>
        <v>-694.05000000000018</v>
      </c>
      <c r="M39" s="3">
        <f t="shared" si="55"/>
        <v>19.529999999999994</v>
      </c>
      <c r="N39" s="3">
        <f t="shared" si="56"/>
        <v>-5.6499999999999986</v>
      </c>
      <c r="O39" s="3">
        <f t="shared" si="57"/>
        <v>-52.766666666666666</v>
      </c>
      <c r="P39" s="3">
        <f t="shared" si="58"/>
        <v>172.61833333333357</v>
      </c>
      <c r="R39" s="17">
        <f t="shared" si="11"/>
        <v>1.6658858825410674</v>
      </c>
      <c r="S39" s="17">
        <f t="shared" si="12"/>
        <v>-1.5063696192003442</v>
      </c>
      <c r="T39" s="17">
        <f t="shared" si="13"/>
        <v>-0.47392273106729604</v>
      </c>
      <c r="U39" s="17">
        <f t="shared" si="14"/>
        <v>2.1891801407842189</v>
      </c>
      <c r="V39" s="17">
        <f t="shared" si="15"/>
        <v>-0.12194256103906867</v>
      </c>
      <c r="W39" s="17">
        <f t="shared" si="16"/>
        <v>-0.83240696067156494</v>
      </c>
      <c r="X39" s="17">
        <f t="shared" si="17"/>
        <v>2.7746600617463826</v>
      </c>
      <c r="Z39" s="17">
        <f t="array" ref="Z39">MMULT((B39:H39-x_),MMULT(MINVERSE(S),(TRANSPOSE(B39:H39-x_))))</f>
        <v>15.245363739728075</v>
      </c>
      <c r="AA39" s="17">
        <f t="shared" ref="AA39:AA62" si="95">(n-p)*n/((n^2-1)*p)*Z39</f>
        <v>1.9243542528613216</v>
      </c>
      <c r="AB39" s="17">
        <f t="shared" ref="AB39:AB62" si="96">FDIST(AA39,p,n-p)</f>
        <v>8.3846843775206042E-2</v>
      </c>
    </row>
    <row r="40" spans="1:28">
      <c r="A40" s="4" t="s">
        <v>52</v>
      </c>
      <c r="B40" s="1">
        <v>42</v>
      </c>
      <c r="C40" s="1">
        <v>10.7</v>
      </c>
      <c r="D40" s="1">
        <v>7462</v>
      </c>
      <c r="E40" s="1">
        <v>11.3</v>
      </c>
      <c r="F40" s="1">
        <v>26</v>
      </c>
      <c r="G40" s="1">
        <v>108</v>
      </c>
      <c r="H40" s="5">
        <v>994.6</v>
      </c>
      <c r="J40" s="3">
        <f t="shared" si="52"/>
        <v>4.6333333333333329</v>
      </c>
      <c r="K40" s="3">
        <f t="shared" si="53"/>
        <v>-0.27333333333333698</v>
      </c>
      <c r="L40" s="3">
        <f t="shared" si="54"/>
        <v>3595.95</v>
      </c>
      <c r="M40" s="3">
        <f t="shared" si="55"/>
        <v>-0.57000000000000384</v>
      </c>
      <c r="N40" s="3">
        <f t="shared" si="56"/>
        <v>3.3500000000000014</v>
      </c>
      <c r="O40" s="3">
        <f t="shared" si="57"/>
        <v>54.233333333333334</v>
      </c>
      <c r="P40" s="3">
        <f t="shared" si="58"/>
        <v>54.21833333333359</v>
      </c>
      <c r="R40" s="17">
        <f t="shared" si="11"/>
        <v>0.46404436407456584</v>
      </c>
      <c r="S40" s="17">
        <f t="shared" si="12"/>
        <v>-0.32335682925243331</v>
      </c>
      <c r="T40" s="17">
        <f t="shared" si="13"/>
        <v>2.4554462139347923</v>
      </c>
      <c r="U40" s="17">
        <f t="shared" si="14"/>
        <v>-6.3893122388479953E-2</v>
      </c>
      <c r="V40" s="17">
        <f t="shared" si="15"/>
        <v>7.2302226456792976E-2</v>
      </c>
      <c r="W40" s="17">
        <f t="shared" si="16"/>
        <v>0.85554398295176004</v>
      </c>
      <c r="X40" s="17">
        <f t="shared" si="17"/>
        <v>0.87150328246972486</v>
      </c>
      <c r="Z40" s="17">
        <f t="array" ref="Z40">MMULT((B40:H40-x_),MMULT(MINVERSE(S),(TRANSPOSE(B40:H40-x_))))</f>
        <v>6.8328328315193021</v>
      </c>
      <c r="AA40" s="17">
        <f t="shared" ref="AA40:AA62" si="97">(n-p)*n/((n^2-1)*p)*Z40</f>
        <v>0.86247800596321911</v>
      </c>
      <c r="AB40" s="17">
        <f t="shared" ref="AB40:AB62" si="98">FDIST(AA40,p,n-p)</f>
        <v>0.54194910620531411</v>
      </c>
    </row>
    <row r="41" spans="1:28">
      <c r="A41" s="4" t="s">
        <v>53</v>
      </c>
      <c r="B41" s="1">
        <v>42</v>
      </c>
      <c r="C41" s="1">
        <v>10.5</v>
      </c>
      <c r="D41" s="1">
        <v>6092</v>
      </c>
      <c r="E41" s="1">
        <v>17.5</v>
      </c>
      <c r="F41" s="1">
        <v>32</v>
      </c>
      <c r="G41" s="1">
        <v>161</v>
      </c>
      <c r="H41" s="5">
        <v>1015</v>
      </c>
      <c r="J41" s="3">
        <f t="shared" si="52"/>
        <v>4.6333333333333329</v>
      </c>
      <c r="K41" s="3">
        <f t="shared" si="53"/>
        <v>-0.47333333333333627</v>
      </c>
      <c r="L41" s="3">
        <f t="shared" si="54"/>
        <v>2225.9499999999998</v>
      </c>
      <c r="M41" s="3">
        <f t="shared" si="55"/>
        <v>5.6299999999999955</v>
      </c>
      <c r="N41" s="3">
        <f t="shared" si="56"/>
        <v>9.3500000000000014</v>
      </c>
      <c r="O41" s="3">
        <f t="shared" si="57"/>
        <v>107.23333333333333</v>
      </c>
      <c r="P41" s="3">
        <f t="shared" si="58"/>
        <v>74.618333333333567</v>
      </c>
      <c r="R41" s="17">
        <f t="shared" si="11"/>
        <v>0.46404436407456584</v>
      </c>
      <c r="S41" s="17">
        <f t="shared" si="12"/>
        <v>-0.55995938724201466</v>
      </c>
      <c r="T41" s="17">
        <f t="shared" si="13"/>
        <v>1.5199600939690905</v>
      </c>
      <c r="U41" s="17">
        <f t="shared" si="14"/>
        <v>0.63108470008270068</v>
      </c>
      <c r="V41" s="17">
        <f t="shared" si="15"/>
        <v>0.20179875145403406</v>
      </c>
      <c r="W41" s="17">
        <f t="shared" si="16"/>
        <v>1.6916318335315379</v>
      </c>
      <c r="X41" s="17">
        <f t="shared" si="17"/>
        <v>1.1994120518721216</v>
      </c>
      <c r="Z41" s="17">
        <f t="array" ref="Z41">MMULT((B41:H41-x_),MMULT(MINVERSE(S),(TRANSPOSE(B41:H41-x_))))</f>
        <v>4.2978418402098963</v>
      </c>
      <c r="AA41" s="17">
        <f t="shared" ref="AA41:AA62" si="99">(n-p)*n/((n^2-1)*p)*Z41</f>
        <v>0.54249740213025321</v>
      </c>
      <c r="AB41" s="17">
        <f t="shared" ref="AB41:AB62" si="100">FDIST(AA41,p,n-p)</f>
        <v>0.79831873219739391</v>
      </c>
    </row>
    <row r="42" spans="1:28">
      <c r="A42" s="4" t="s">
        <v>54</v>
      </c>
      <c r="B42" s="1">
        <v>36</v>
      </c>
      <c r="C42" s="1">
        <v>10.6</v>
      </c>
      <c r="D42" s="1">
        <v>3437</v>
      </c>
      <c r="E42" s="1">
        <v>8.1</v>
      </c>
      <c r="F42" s="1">
        <v>59</v>
      </c>
      <c r="G42" s="1">
        <v>263</v>
      </c>
      <c r="H42" s="5">
        <v>991.3</v>
      </c>
      <c r="J42" s="3">
        <f t="shared" si="52"/>
        <v>-1.3666666666666671</v>
      </c>
      <c r="K42" s="3">
        <f t="shared" si="53"/>
        <v>-0.37333333333333663</v>
      </c>
      <c r="L42" s="3">
        <f t="shared" si="54"/>
        <v>-429.05000000000018</v>
      </c>
      <c r="M42" s="3">
        <f t="shared" si="55"/>
        <v>-3.7700000000000049</v>
      </c>
      <c r="N42" s="3">
        <f t="shared" si="56"/>
        <v>36.35</v>
      </c>
      <c r="O42" s="3">
        <f t="shared" si="57"/>
        <v>209.23333333333335</v>
      </c>
      <c r="P42" s="3">
        <f t="shared" si="58"/>
        <v>50.918333333333521</v>
      </c>
      <c r="R42" s="17">
        <f t="shared" si="11"/>
        <v>-0.13687639515868494</v>
      </c>
      <c r="S42" s="17">
        <f t="shared" si="12"/>
        <v>-0.44165810824722396</v>
      </c>
      <c r="T42" s="17">
        <f t="shared" si="13"/>
        <v>-0.2929710363294048</v>
      </c>
      <c r="U42" s="17">
        <f t="shared" si="14"/>
        <v>-0.42259135334134756</v>
      </c>
      <c r="V42" s="17">
        <f t="shared" si="15"/>
        <v>0.78453311394161895</v>
      </c>
      <c r="W42" s="17">
        <f t="shared" si="16"/>
        <v>3.3007065648360161</v>
      </c>
      <c r="X42" s="17">
        <f t="shared" si="17"/>
        <v>0.81845921683110068</v>
      </c>
      <c r="Z42" s="17">
        <f t="array" ref="Z42">MMULT((B42:H42-x_),MMULT(MINVERSE(S),(TRANSPOSE(B42:H42-x_))))</f>
        <v>16.724394593423799</v>
      </c>
      <c r="AA42" s="17">
        <f t="shared" ref="AA42:AA62" si="101">(n-p)*n/((n^2-1)*p)*Z42</f>
        <v>2.1110457193302774</v>
      </c>
      <c r="AB42" s="17">
        <f t="shared" ref="AB42:AB62" si="102">FDIST(AA42,p,n-p)</f>
        <v>5.8196801709508944E-2</v>
      </c>
    </row>
    <row r="43" spans="1:28">
      <c r="A43" s="4" t="s">
        <v>55</v>
      </c>
      <c r="B43" s="1">
        <v>37</v>
      </c>
      <c r="C43" s="1">
        <v>12</v>
      </c>
      <c r="D43" s="1">
        <v>3387</v>
      </c>
      <c r="E43" s="1">
        <v>3.6</v>
      </c>
      <c r="F43" s="1">
        <v>21</v>
      </c>
      <c r="G43" s="1">
        <v>44</v>
      </c>
      <c r="H43" s="5">
        <v>894</v>
      </c>
      <c r="J43" s="3">
        <f t="shared" si="52"/>
        <v>-0.36666666666666714</v>
      </c>
      <c r="K43" s="3">
        <f t="shared" si="53"/>
        <v>1.0266666666666637</v>
      </c>
      <c r="L43" s="3">
        <f t="shared" si="54"/>
        <v>-479.05000000000018</v>
      </c>
      <c r="M43" s="3">
        <f t="shared" si="55"/>
        <v>-8.2700000000000049</v>
      </c>
      <c r="N43" s="3">
        <f t="shared" si="56"/>
        <v>-1.6499999999999986</v>
      </c>
      <c r="O43" s="3">
        <f t="shared" si="57"/>
        <v>-9.7666666666666657</v>
      </c>
      <c r="P43" s="3">
        <f t="shared" si="58"/>
        <v>-46.381666666666433</v>
      </c>
      <c r="R43" s="17">
        <f t="shared" si="11"/>
        <v>-3.6722935286476487E-2</v>
      </c>
      <c r="S43" s="17">
        <f t="shared" si="12"/>
        <v>1.2145597976798517</v>
      </c>
      <c r="T43" s="17">
        <f t="shared" si="13"/>
        <v>-0.32711286552523333</v>
      </c>
      <c r="U43" s="17">
        <f t="shared" si="14"/>
        <v>-0.92701074061881739</v>
      </c>
      <c r="V43" s="17">
        <f t="shared" si="15"/>
        <v>-3.5611544374241272E-2</v>
      </c>
      <c r="W43" s="17">
        <f t="shared" si="16"/>
        <v>-0.15407153472948104</v>
      </c>
      <c r="X43" s="17">
        <f t="shared" si="17"/>
        <v>-0.74553702154405754</v>
      </c>
      <c r="Z43" s="17">
        <f t="array" ref="Z43">MMULT((B43:H43-x_),MMULT(MINVERSE(S),(TRANSPOSE(B43:H43-x_))))</f>
        <v>3.2229931655984183</v>
      </c>
      <c r="AA43" s="17">
        <f t="shared" ref="AA43:AA62" si="103">(n-p)*n/((n^2-1)*p)*Z43</f>
        <v>0.40682404900579405</v>
      </c>
      <c r="AB43" s="17">
        <f t="shared" ref="AB43:AB62" si="104">FDIST(AA43,p,n-p)</f>
        <v>0.89388181401996136</v>
      </c>
    </row>
    <row r="44" spans="1:28">
      <c r="A44" s="4" t="s">
        <v>56</v>
      </c>
      <c r="B44" s="1">
        <v>42</v>
      </c>
      <c r="C44" s="1">
        <v>10.1</v>
      </c>
      <c r="D44" s="1">
        <v>3508</v>
      </c>
      <c r="E44" s="1">
        <v>2.2000000000000002</v>
      </c>
      <c r="F44" s="1">
        <v>4</v>
      </c>
      <c r="G44" s="1">
        <v>18</v>
      </c>
      <c r="H44" s="5">
        <v>938.5</v>
      </c>
      <c r="J44" s="3">
        <f t="shared" si="52"/>
        <v>4.6333333333333329</v>
      </c>
      <c r="K44" s="3">
        <f t="shared" si="53"/>
        <v>-0.87333333333333663</v>
      </c>
      <c r="L44" s="3">
        <f t="shared" si="54"/>
        <v>-358.05000000000018</v>
      </c>
      <c r="M44" s="3">
        <f t="shared" si="55"/>
        <v>-9.6700000000000053</v>
      </c>
      <c r="N44" s="3">
        <f t="shared" si="56"/>
        <v>-18.649999999999999</v>
      </c>
      <c r="O44" s="3">
        <f t="shared" si="57"/>
        <v>-35.766666666666666</v>
      </c>
      <c r="P44" s="3">
        <f t="shared" si="58"/>
        <v>-1.8816666666664332</v>
      </c>
      <c r="R44" s="17">
        <f t="shared" si="11"/>
        <v>0.46404436407456584</v>
      </c>
      <c r="S44" s="17">
        <f t="shared" si="12"/>
        <v>-1.0331645032211794</v>
      </c>
      <c r="T44" s="17">
        <f t="shared" si="13"/>
        <v>-0.24448963887132827</v>
      </c>
      <c r="U44" s="17">
        <f t="shared" si="14"/>
        <v>-1.083941216660697</v>
      </c>
      <c r="V44" s="17">
        <f t="shared" si="15"/>
        <v>-0.4025183651997577</v>
      </c>
      <c r="W44" s="17">
        <f t="shared" si="16"/>
        <v>-0.56422783878748528</v>
      </c>
      <c r="X44" s="17">
        <f t="shared" si="17"/>
        <v>-3.0245833386867687E-2</v>
      </c>
      <c r="Z44" s="17">
        <f t="array" ref="Z44">MMULT((B44:H44-x_),MMULT(MINVERSE(S),(TRANSPOSE(B44:H44-x_))))</f>
        <v>4.0662136334674059</v>
      </c>
      <c r="AA44" s="17">
        <f t="shared" ref="AA44:AA62" si="105">(n-p)*n/((n^2-1)*p)*Z44</f>
        <v>0.51326000692360374</v>
      </c>
      <c r="AB44" s="17">
        <f t="shared" ref="AB44:AB62" si="106">FDIST(AA44,p,n-p)</f>
        <v>0.82049319459131842</v>
      </c>
    </row>
    <row r="45" spans="1:28">
      <c r="A45" s="4" t="s">
        <v>57</v>
      </c>
      <c r="B45" s="1">
        <v>41</v>
      </c>
      <c r="C45" s="1">
        <v>9.6</v>
      </c>
      <c r="D45" s="1">
        <v>4843</v>
      </c>
      <c r="E45" s="1">
        <v>2.7</v>
      </c>
      <c r="F45" s="1">
        <v>11</v>
      </c>
      <c r="G45" s="1">
        <v>89</v>
      </c>
      <c r="H45" s="5">
        <v>946.2</v>
      </c>
      <c r="J45" s="3">
        <f t="shared" si="52"/>
        <v>3.6333333333333329</v>
      </c>
      <c r="K45" s="3">
        <f t="shared" si="53"/>
        <v>-1.3733333333333366</v>
      </c>
      <c r="L45" s="3">
        <f t="shared" si="54"/>
        <v>976.94999999999982</v>
      </c>
      <c r="M45" s="3">
        <f t="shared" si="55"/>
        <v>-9.1700000000000053</v>
      </c>
      <c r="N45" s="3">
        <f t="shared" si="56"/>
        <v>-11.649999999999999</v>
      </c>
      <c r="O45" s="3">
        <f t="shared" si="57"/>
        <v>35.233333333333334</v>
      </c>
      <c r="P45" s="3">
        <f t="shared" si="58"/>
        <v>5.8183333333336122</v>
      </c>
      <c r="R45" s="17">
        <f t="shared" si="11"/>
        <v>0.36389090420235737</v>
      </c>
      <c r="S45" s="17">
        <f t="shared" si="12"/>
        <v>-1.624670898195135</v>
      </c>
      <c r="T45" s="17">
        <f t="shared" si="13"/>
        <v>0.66709720065729361</v>
      </c>
      <c r="U45" s="17">
        <f t="shared" si="14"/>
        <v>-1.0278946180743114</v>
      </c>
      <c r="V45" s="17">
        <f t="shared" si="15"/>
        <v>-0.25143908603630977</v>
      </c>
      <c r="W45" s="17">
        <f t="shared" si="16"/>
        <v>0.55581437614014162</v>
      </c>
      <c r="X45" s="17">
        <f t="shared" si="17"/>
        <v>9.3523653103253543E-2</v>
      </c>
      <c r="Z45" s="17">
        <f t="array" ref="Z45">MMULT((B45:H45-x_),MMULT(MINVERSE(S),(TRANSPOSE(B45:H45-x_))))</f>
        <v>4.768876810198388</v>
      </c>
      <c r="AA45" s="17">
        <f t="shared" ref="AA45:AA62" si="107">(n-p)*n/((n^2-1)*p)*Z45</f>
        <v>0.60195404502960637</v>
      </c>
      <c r="AB45" s="17">
        <f t="shared" ref="AB45:AB62" si="108">FDIST(AA45,p,n-p)</f>
        <v>0.75151935728751029</v>
      </c>
    </row>
    <row r="46" spans="1:28">
      <c r="A46" s="4" t="s">
        <v>58</v>
      </c>
      <c r="B46" s="1">
        <v>44</v>
      </c>
      <c r="C46" s="1">
        <v>11</v>
      </c>
      <c r="D46" s="1">
        <v>3768</v>
      </c>
      <c r="E46" s="1">
        <v>28.6</v>
      </c>
      <c r="F46" s="1">
        <v>9</v>
      </c>
      <c r="G46" s="1">
        <v>48</v>
      </c>
      <c r="H46" s="5">
        <v>1026</v>
      </c>
      <c r="J46" s="3">
        <f t="shared" si="52"/>
        <v>6.6333333333333329</v>
      </c>
      <c r="K46" s="3">
        <f t="shared" si="53"/>
        <v>2.666666666666373E-2</v>
      </c>
      <c r="L46" s="3">
        <f t="shared" si="54"/>
        <v>-98.050000000000182</v>
      </c>
      <c r="M46" s="3">
        <f t="shared" si="55"/>
        <v>16.729999999999997</v>
      </c>
      <c r="N46" s="3">
        <f t="shared" si="56"/>
        <v>-13.649999999999999</v>
      </c>
      <c r="O46" s="3">
        <f t="shared" si="57"/>
        <v>-5.7666666666666657</v>
      </c>
      <c r="P46" s="3">
        <f t="shared" si="58"/>
        <v>85.618333333333567</v>
      </c>
      <c r="R46" s="17">
        <f t="shared" si="11"/>
        <v>0.66435128381898279</v>
      </c>
      <c r="S46" s="17">
        <f t="shared" si="12"/>
        <v>3.1547007731940815E-2</v>
      </c>
      <c r="T46" s="17">
        <f t="shared" si="13"/>
        <v>-6.695212705301988E-2</v>
      </c>
      <c r="U46" s="17">
        <f t="shared" si="14"/>
        <v>1.8753191887004599</v>
      </c>
      <c r="V46" s="17">
        <f t="shared" si="15"/>
        <v>-0.29460459436872344</v>
      </c>
      <c r="W46" s="17">
        <f t="shared" si="16"/>
        <v>-9.0970564874403484E-2</v>
      </c>
      <c r="X46" s="17">
        <f t="shared" si="17"/>
        <v>1.3762256040008654</v>
      </c>
      <c r="Z46" s="17">
        <f t="array" ref="Z46">MMULT((B46:H46-x_),MMULT(MINVERSE(S),(TRANSPOSE(B46:H46-x_))))</f>
        <v>4.4294986724252805</v>
      </c>
      <c r="AA46" s="17">
        <f t="shared" ref="AA46:AA62" si="109">(n-p)*n/((n^2-1)*p)*Z46</f>
        <v>0.55911585671862785</v>
      </c>
      <c r="AB46" s="17">
        <f t="shared" ref="AB46:AB62" si="110">FDIST(AA46,p,n-p)</f>
        <v>0.78543870092036661</v>
      </c>
    </row>
    <row r="47" spans="1:28">
      <c r="A47" s="4" t="s">
        <v>59</v>
      </c>
      <c r="B47" s="1">
        <v>32</v>
      </c>
      <c r="C47" s="1">
        <v>11.1</v>
      </c>
      <c r="D47" s="1">
        <v>4355</v>
      </c>
      <c r="E47" s="1">
        <v>5</v>
      </c>
      <c r="F47" s="1">
        <v>4</v>
      </c>
      <c r="G47" s="1">
        <v>18</v>
      </c>
      <c r="H47" s="5">
        <v>874.3</v>
      </c>
      <c r="J47" s="3">
        <f t="shared" si="52"/>
        <v>-5.3666666666666671</v>
      </c>
      <c r="K47" s="3">
        <f t="shared" si="53"/>
        <v>0.12666666666666337</v>
      </c>
      <c r="L47" s="3">
        <f t="shared" si="54"/>
        <v>488.94999999999982</v>
      </c>
      <c r="M47" s="3">
        <f t="shared" si="55"/>
        <v>-6.8700000000000045</v>
      </c>
      <c r="N47" s="3">
        <f t="shared" si="56"/>
        <v>-18.649999999999999</v>
      </c>
      <c r="O47" s="3">
        <f t="shared" si="57"/>
        <v>-35.766666666666666</v>
      </c>
      <c r="P47" s="3">
        <f t="shared" si="58"/>
        <v>-66.081666666666479</v>
      </c>
      <c r="R47" s="17">
        <f t="shared" si="11"/>
        <v>-0.53749023464751877</v>
      </c>
      <c r="S47" s="17">
        <f t="shared" si="12"/>
        <v>0.14984828672673148</v>
      </c>
      <c r="T47" s="17">
        <f t="shared" si="13"/>
        <v>0.33387294770600712</v>
      </c>
      <c r="U47" s="17">
        <f t="shared" si="14"/>
        <v>-0.7700802645769379</v>
      </c>
      <c r="V47" s="17">
        <f t="shared" si="15"/>
        <v>-0.4025183651997577</v>
      </c>
      <c r="W47" s="17">
        <f t="shared" si="16"/>
        <v>-0.56422783878748528</v>
      </c>
      <c r="X47" s="17">
        <f t="shared" si="17"/>
        <v>-1.0621940194473536</v>
      </c>
      <c r="Z47" s="17">
        <f t="array" ref="Z47">MMULT((B47:H47-x_),MMULT(MINVERSE(S),(TRANSPOSE(B47:H47-x_))))</f>
        <v>2.1533063854990409</v>
      </c>
      <c r="AA47" s="17">
        <f t="shared" ref="AA47:AA62" si="111">(n-p)*n/((n^2-1)*p)*Z47</f>
        <v>0.27180225879756081</v>
      </c>
      <c r="AB47" s="17">
        <f t="shared" ref="AB47:AB62" si="112">FDIST(AA47,p,n-p)</f>
        <v>0.96223637291422537</v>
      </c>
    </row>
    <row r="48" spans="1:28">
      <c r="A48" s="4" t="s">
        <v>60</v>
      </c>
      <c r="B48" s="1">
        <v>34</v>
      </c>
      <c r="C48" s="1">
        <v>9.6999999999999993</v>
      </c>
      <c r="D48" s="1">
        <v>5160</v>
      </c>
      <c r="E48" s="1">
        <v>17.2</v>
      </c>
      <c r="F48" s="1">
        <v>15</v>
      </c>
      <c r="G48" s="1">
        <v>68</v>
      </c>
      <c r="H48" s="5">
        <v>953.6</v>
      </c>
      <c r="J48" s="3">
        <f t="shared" si="52"/>
        <v>-3.3666666666666671</v>
      </c>
      <c r="K48" s="3">
        <f t="shared" si="53"/>
        <v>-1.273333333333337</v>
      </c>
      <c r="L48" s="3">
        <f t="shared" si="54"/>
        <v>1293.9499999999998</v>
      </c>
      <c r="M48" s="3">
        <f t="shared" si="55"/>
        <v>5.3299999999999947</v>
      </c>
      <c r="N48" s="3">
        <f t="shared" si="56"/>
        <v>-7.6499999999999986</v>
      </c>
      <c r="O48" s="3">
        <f t="shared" si="57"/>
        <v>14.233333333333334</v>
      </c>
      <c r="P48" s="3">
        <f t="shared" si="58"/>
        <v>13.21833333333359</v>
      </c>
      <c r="R48" s="17">
        <f t="shared" si="11"/>
        <v>-0.33718331490310188</v>
      </c>
      <c r="S48" s="17">
        <f t="shared" si="12"/>
        <v>-1.5063696192003442</v>
      </c>
      <c r="T48" s="17">
        <f t="shared" si="13"/>
        <v>0.88355639775884653</v>
      </c>
      <c r="U48" s="17">
        <f t="shared" si="14"/>
        <v>0.59745674093086931</v>
      </c>
      <c r="V48" s="17">
        <f t="shared" si="15"/>
        <v>-0.16510806937148237</v>
      </c>
      <c r="W48" s="17">
        <f t="shared" si="16"/>
        <v>0.22453428440098436</v>
      </c>
      <c r="X48" s="17">
        <f t="shared" si="17"/>
        <v>0.21247095180804432</v>
      </c>
      <c r="Z48" s="17">
        <f t="array" ref="Z48">MMULT((B48:H48-x_),MMULT(MINVERSE(S),(TRANSPOSE(B48:H48-x_))))</f>
        <v>6.2109118250430067</v>
      </c>
      <c r="AA48" s="17">
        <f t="shared" ref="AA48:AA62" si="113">(n-p)*n/((n^2-1)*p)*Z48</f>
        <v>0.78397569180473781</v>
      </c>
      <c r="AB48" s="17">
        <f t="shared" ref="AB48:AB62" si="114">FDIST(AA48,p,n-p)</f>
        <v>0.60366450165306407</v>
      </c>
    </row>
    <row r="49" spans="1:28">
      <c r="A49" s="4" t="s">
        <v>61</v>
      </c>
      <c r="B49" s="1">
        <v>10</v>
      </c>
      <c r="C49" s="1">
        <v>12.1</v>
      </c>
      <c r="D49" s="1">
        <v>3033</v>
      </c>
      <c r="E49" s="1">
        <v>5.9</v>
      </c>
      <c r="F49" s="1">
        <v>66</v>
      </c>
      <c r="G49" s="1">
        <v>20</v>
      </c>
      <c r="H49" s="5">
        <v>839.7</v>
      </c>
      <c r="J49" s="3">
        <f t="shared" si="52"/>
        <v>-27.366666666666667</v>
      </c>
      <c r="K49" s="3">
        <f t="shared" si="53"/>
        <v>1.1266666666666634</v>
      </c>
      <c r="L49" s="3">
        <f t="shared" si="54"/>
        <v>-833.05000000000018</v>
      </c>
      <c r="M49" s="3">
        <f t="shared" si="55"/>
        <v>-5.9700000000000042</v>
      </c>
      <c r="N49" s="3">
        <f t="shared" si="56"/>
        <v>43.35</v>
      </c>
      <c r="O49" s="3">
        <f t="shared" si="57"/>
        <v>-33.766666666666666</v>
      </c>
      <c r="P49" s="3">
        <f t="shared" si="58"/>
        <v>-100.68166666666639</v>
      </c>
      <c r="R49" s="17">
        <f t="shared" si="11"/>
        <v>-2.7408663518361052</v>
      </c>
      <c r="S49" s="17">
        <f t="shared" si="12"/>
        <v>1.3328610766746425</v>
      </c>
      <c r="T49" s="17">
        <f t="shared" si="13"/>
        <v>-0.56883701623169936</v>
      </c>
      <c r="U49" s="17">
        <f t="shared" si="14"/>
        <v>-0.6691963871214438</v>
      </c>
      <c r="V49" s="17">
        <f t="shared" si="15"/>
        <v>0.93561239310506694</v>
      </c>
      <c r="W49" s="17">
        <f t="shared" si="16"/>
        <v>-0.53267735385994641</v>
      </c>
      <c r="X49" s="17">
        <f t="shared" si="17"/>
        <v>-1.6183530106886728</v>
      </c>
      <c r="Z49" s="17">
        <f t="array" ref="Z49">MMULT((B49:H49-x_),MMULT(MINVERSE(S),(TRANSPOSE(B49:H49-x_))))</f>
        <v>9.0125114718692032</v>
      </c>
      <c r="AA49" s="17">
        <f t="shared" ref="AA49:AA62" si="115">(n-p)*n/((n^2-1)*p)*Z49</f>
        <v>1.1376091168397595</v>
      </c>
      <c r="AB49" s="17">
        <f t="shared" ref="AB49:AB62" si="116">FDIST(AA49,p,n-p)</f>
        <v>0.35422720598695484</v>
      </c>
    </row>
    <row r="50" spans="1:28">
      <c r="A50" s="4" t="s">
        <v>62</v>
      </c>
      <c r="B50" s="1">
        <v>18</v>
      </c>
      <c r="C50" s="1">
        <v>12.2</v>
      </c>
      <c r="D50" s="1">
        <v>4253</v>
      </c>
      <c r="E50" s="1">
        <v>13.7</v>
      </c>
      <c r="F50" s="1">
        <v>171</v>
      </c>
      <c r="G50" s="1">
        <v>86</v>
      </c>
      <c r="H50" s="5">
        <v>911.7</v>
      </c>
      <c r="J50" s="3">
        <f t="shared" si="52"/>
        <v>-19.366666666666667</v>
      </c>
      <c r="K50" s="3">
        <f t="shared" si="53"/>
        <v>1.226666666666663</v>
      </c>
      <c r="L50" s="3">
        <f t="shared" si="54"/>
        <v>386.94999999999982</v>
      </c>
      <c r="M50" s="3">
        <f t="shared" si="55"/>
        <v>1.8299999999999947</v>
      </c>
      <c r="N50" s="3">
        <f t="shared" si="56"/>
        <v>148.35</v>
      </c>
      <c r="O50" s="3">
        <f t="shared" si="57"/>
        <v>32.233333333333334</v>
      </c>
      <c r="P50" s="3">
        <f t="shared" si="58"/>
        <v>-28.681666666666388</v>
      </c>
      <c r="R50" s="17">
        <f t="shared" si="11"/>
        <v>-1.9396386728584374</v>
      </c>
      <c r="S50" s="17">
        <f t="shared" si="12"/>
        <v>1.4511623556694331</v>
      </c>
      <c r="T50" s="17">
        <f t="shared" si="13"/>
        <v>0.2642236161465169</v>
      </c>
      <c r="U50" s="17">
        <f t="shared" si="14"/>
        <v>0.20513055082617049</v>
      </c>
      <c r="V50" s="17">
        <f t="shared" si="15"/>
        <v>3.2018015805567859</v>
      </c>
      <c r="W50" s="17">
        <f t="shared" si="16"/>
        <v>0.50848864874883337</v>
      </c>
      <c r="X50" s="17">
        <f t="shared" si="17"/>
        <v>-0.46102794220962401</v>
      </c>
      <c r="Z50" s="17">
        <f t="array" ref="Z50">MMULT((B50:H50-x_),MMULT(MINVERSE(S),(TRANSPOSE(B50:H50-x_))))</f>
        <v>11.717602052561583</v>
      </c>
      <c r="AA50" s="17">
        <f t="shared" ref="AA50:AA62" si="117">(n-p)*n/((n^2-1)*p)*Z50</f>
        <v>1.4790606329990803</v>
      </c>
      <c r="AB50" s="17">
        <f t="shared" ref="AB50:AB62" si="118">FDIST(AA50,p,n-p)</f>
        <v>0.19485864071870831</v>
      </c>
    </row>
    <row r="51" spans="1:28">
      <c r="A51" s="4" t="s">
        <v>63</v>
      </c>
      <c r="B51" s="1">
        <v>13</v>
      </c>
      <c r="C51" s="1">
        <v>12.2</v>
      </c>
      <c r="D51" s="1">
        <v>2702</v>
      </c>
      <c r="E51" s="1">
        <v>3</v>
      </c>
      <c r="F51" s="1">
        <v>32</v>
      </c>
      <c r="G51" s="1">
        <v>3</v>
      </c>
      <c r="H51" s="5">
        <v>790.7</v>
      </c>
      <c r="J51" s="3">
        <f t="shared" si="52"/>
        <v>-24.366666666666667</v>
      </c>
      <c r="K51" s="3">
        <f t="shared" si="53"/>
        <v>1.226666666666663</v>
      </c>
      <c r="L51" s="3">
        <f t="shared" si="54"/>
        <v>-1164.0500000000002</v>
      </c>
      <c r="M51" s="3">
        <f t="shared" si="55"/>
        <v>-8.8700000000000045</v>
      </c>
      <c r="N51" s="3">
        <f t="shared" si="56"/>
        <v>9.3500000000000014</v>
      </c>
      <c r="O51" s="3">
        <f t="shared" si="57"/>
        <v>-50.766666666666666</v>
      </c>
      <c r="P51" s="3">
        <f t="shared" si="58"/>
        <v>-149.68166666666639</v>
      </c>
      <c r="R51" s="17">
        <f t="shared" si="11"/>
        <v>-2.4404059722194797</v>
      </c>
      <c r="S51" s="17">
        <f t="shared" si="12"/>
        <v>1.4511623556694331</v>
      </c>
      <c r="T51" s="17">
        <f t="shared" si="13"/>
        <v>-0.79485592550808426</v>
      </c>
      <c r="U51" s="17">
        <f t="shared" si="14"/>
        <v>-0.99426665892248001</v>
      </c>
      <c r="V51" s="17">
        <f t="shared" si="15"/>
        <v>0.20179875145403406</v>
      </c>
      <c r="W51" s="17">
        <f t="shared" si="16"/>
        <v>-0.80085647574402619</v>
      </c>
      <c r="X51" s="17">
        <f t="shared" si="17"/>
        <v>-2.4059770156258034</v>
      </c>
      <c r="Z51" s="17">
        <f t="array" ref="Z51">MMULT((B51:H51-x_),MMULT(MINVERSE(S),(TRANSPOSE(B51:H51-x_))))</f>
        <v>9.8625294309007145</v>
      </c>
      <c r="AA51" s="17">
        <f t="shared" ref="AA51:AA62" si="119">(n-p)*n/((n^2-1)*p)*Z51</f>
        <v>1.2449030917423201</v>
      </c>
      <c r="AB51" s="17">
        <f t="shared" ref="AB51:AB62" si="120">FDIST(AA51,p,n-p)</f>
        <v>0.29552120557887701</v>
      </c>
    </row>
    <row r="52" spans="1:28">
      <c r="A52" s="4" t="s">
        <v>64</v>
      </c>
      <c r="B52" s="1">
        <v>35</v>
      </c>
      <c r="C52" s="1">
        <v>12.2</v>
      </c>
      <c r="D52" s="1">
        <v>3626</v>
      </c>
      <c r="E52" s="1">
        <v>5.7</v>
      </c>
      <c r="F52" s="1">
        <v>7</v>
      </c>
      <c r="G52" s="1">
        <v>20</v>
      </c>
      <c r="H52" s="5">
        <v>899.3</v>
      </c>
      <c r="J52" s="3">
        <f t="shared" si="52"/>
        <v>-2.3666666666666671</v>
      </c>
      <c r="K52" s="3">
        <f t="shared" si="53"/>
        <v>1.226666666666663</v>
      </c>
      <c r="L52" s="3">
        <f t="shared" si="54"/>
        <v>-240.05000000000018</v>
      </c>
      <c r="M52" s="3">
        <f t="shared" si="55"/>
        <v>-6.1700000000000044</v>
      </c>
      <c r="N52" s="3">
        <f t="shared" si="56"/>
        <v>-15.649999999999999</v>
      </c>
      <c r="O52" s="3">
        <f t="shared" si="57"/>
        <v>-33.766666666666666</v>
      </c>
      <c r="P52" s="3">
        <f t="shared" si="58"/>
        <v>-41.081666666666479</v>
      </c>
      <c r="R52" s="17">
        <f t="shared" si="11"/>
        <v>-0.23702985503089341</v>
      </c>
      <c r="S52" s="17">
        <f t="shared" si="12"/>
        <v>1.4511623556694331</v>
      </c>
      <c r="T52" s="17">
        <f t="shared" si="13"/>
        <v>-0.16391492196917293</v>
      </c>
      <c r="U52" s="17">
        <f t="shared" si="14"/>
        <v>-0.69161502655599805</v>
      </c>
      <c r="V52" s="17">
        <f t="shared" si="15"/>
        <v>-0.33777010270113716</v>
      </c>
      <c r="W52" s="17">
        <f t="shared" si="16"/>
        <v>-0.53267735385994641</v>
      </c>
      <c r="X52" s="17">
        <f t="shared" si="17"/>
        <v>-0.66034503733657279</v>
      </c>
      <c r="Z52" s="17">
        <f t="array" ref="Z52">MMULT((B52:H52-x_),MMULT(MINVERSE(S),(TRANSPOSE(B52:H52-x_))))</f>
        <v>3.1091243655097607</v>
      </c>
      <c r="AA52" s="17">
        <f t="shared" ref="AA52:AA62" si="121">(n-p)*n/((n^2-1)*p)*Z52</f>
        <v>0.39245089835752145</v>
      </c>
      <c r="AB52" s="17">
        <f t="shared" ref="AB52:AB62" si="122">FDIST(AA52,p,n-p)</f>
        <v>0.90265833304265752</v>
      </c>
    </row>
    <row r="53" spans="1:28">
      <c r="A53" s="4" t="s">
        <v>65</v>
      </c>
      <c r="B53" s="1">
        <v>45</v>
      </c>
      <c r="C53" s="1">
        <v>11.1</v>
      </c>
      <c r="D53" s="1">
        <v>1883</v>
      </c>
      <c r="E53" s="1">
        <v>3.4</v>
      </c>
      <c r="F53" s="1">
        <v>4</v>
      </c>
      <c r="G53" s="1">
        <v>20</v>
      </c>
      <c r="H53" s="5">
        <v>904.2</v>
      </c>
      <c r="J53" s="3">
        <f t="shared" si="52"/>
        <v>7.6333333333333329</v>
      </c>
      <c r="K53" s="3">
        <f t="shared" si="53"/>
        <v>0.12666666666666337</v>
      </c>
      <c r="L53" s="3">
        <f t="shared" si="54"/>
        <v>-1983.0500000000002</v>
      </c>
      <c r="M53" s="3">
        <f t="shared" si="55"/>
        <v>-8.4700000000000042</v>
      </c>
      <c r="N53" s="3">
        <f t="shared" si="56"/>
        <v>-18.649999999999999</v>
      </c>
      <c r="O53" s="3">
        <f t="shared" si="57"/>
        <v>-33.766666666666666</v>
      </c>
      <c r="P53" s="3">
        <f t="shared" si="58"/>
        <v>-36.181666666666388</v>
      </c>
      <c r="R53" s="17">
        <f t="shared" si="11"/>
        <v>0.76450474369119126</v>
      </c>
      <c r="S53" s="17">
        <f t="shared" si="12"/>
        <v>0.14984828672673148</v>
      </c>
      <c r="T53" s="17">
        <f t="shared" si="13"/>
        <v>-1.3540990877357557</v>
      </c>
      <c r="U53" s="17">
        <f t="shared" si="14"/>
        <v>-0.94942938005337152</v>
      </c>
      <c r="V53" s="17">
        <f t="shared" si="15"/>
        <v>-0.4025183651997577</v>
      </c>
      <c r="W53" s="17">
        <f t="shared" si="16"/>
        <v>-0.53267735385994641</v>
      </c>
      <c r="X53" s="17">
        <f t="shared" si="17"/>
        <v>-0.58158263684285827</v>
      </c>
      <c r="Z53" s="17">
        <f t="array" ref="Z53">MMULT((B53:H53-x_),MMULT(MINVERSE(S),(TRANSPOSE(B53:H53-x_))))</f>
        <v>4.9714556333317823</v>
      </c>
      <c r="AA53" s="17">
        <f t="shared" ref="AA53:AA62" si="123">(n-p)*n/((n^2-1)*p)*Z53</f>
        <v>0.62752466613722324</v>
      </c>
      <c r="AB53" s="17">
        <f t="shared" ref="AB53:AB62" si="124">FDIST(AA53,p,n-p)</f>
        <v>0.73090789308861948</v>
      </c>
    </row>
    <row r="54" spans="1:28">
      <c r="A54" s="4" t="s">
        <v>66</v>
      </c>
      <c r="B54" s="1">
        <v>38</v>
      </c>
      <c r="C54" s="1">
        <v>11.4</v>
      </c>
      <c r="D54" s="1">
        <v>4923</v>
      </c>
      <c r="E54" s="1">
        <v>3.8</v>
      </c>
      <c r="F54" s="1">
        <v>5</v>
      </c>
      <c r="G54" s="1">
        <v>25</v>
      </c>
      <c r="H54" s="5">
        <v>950.7</v>
      </c>
      <c r="J54" s="3">
        <f t="shared" si="52"/>
        <v>0.63333333333333286</v>
      </c>
      <c r="K54" s="3">
        <f t="shared" si="53"/>
        <v>0.42666666666666409</v>
      </c>
      <c r="L54" s="3">
        <f t="shared" si="54"/>
        <v>1056.9499999999998</v>
      </c>
      <c r="M54" s="3">
        <f t="shared" si="55"/>
        <v>-8.0700000000000038</v>
      </c>
      <c r="N54" s="3">
        <f t="shared" si="56"/>
        <v>-17.649999999999999</v>
      </c>
      <c r="O54" s="3">
        <f t="shared" si="57"/>
        <v>-28.766666666666666</v>
      </c>
      <c r="P54" s="3">
        <f t="shared" si="58"/>
        <v>10.318333333333612</v>
      </c>
      <c r="R54" s="17">
        <f t="shared" si="11"/>
        <v>6.3430524585731979E-2</v>
      </c>
      <c r="S54" s="17">
        <f t="shared" si="12"/>
        <v>0.50475212371110556</v>
      </c>
      <c r="T54" s="17">
        <f t="shared" si="13"/>
        <v>0.72172412737061931</v>
      </c>
      <c r="U54" s="17">
        <f t="shared" si="14"/>
        <v>-0.90459210118426314</v>
      </c>
      <c r="V54" s="17">
        <f t="shared" si="15"/>
        <v>-0.38093561103355084</v>
      </c>
      <c r="W54" s="17">
        <f t="shared" si="16"/>
        <v>-0.45380114154109952</v>
      </c>
      <c r="X54" s="17">
        <f t="shared" si="17"/>
        <v>0.16585646988319411</v>
      </c>
      <c r="Z54" s="17">
        <f t="array" ref="Z54">MMULT((B54:H54-x_),MMULT(MINVERSE(S),(TRANSPOSE(B54:H54-x_))))</f>
        <v>3.9980226348169925</v>
      </c>
      <c r="AA54" s="17">
        <f t="shared" ref="AA54:AA62" si="125">(n-p)*n/((n^2-1)*p)*Z54</f>
        <v>0.5046525613749071</v>
      </c>
      <c r="AB54" s="17">
        <f t="shared" ref="AB54:AB62" si="126">FDIST(AA54,p,n-p)</f>
        <v>0.82688662997708795</v>
      </c>
    </row>
    <row r="55" spans="1:28">
      <c r="A55" s="4" t="s">
        <v>67</v>
      </c>
      <c r="B55" s="1">
        <v>31</v>
      </c>
      <c r="C55" s="1">
        <v>10.7</v>
      </c>
      <c r="D55" s="1">
        <v>3249</v>
      </c>
      <c r="E55" s="1">
        <v>9.5</v>
      </c>
      <c r="F55" s="1">
        <v>7</v>
      </c>
      <c r="G55" s="1">
        <v>25</v>
      </c>
      <c r="H55" s="5">
        <v>972.5</v>
      </c>
      <c r="J55" s="3">
        <f t="shared" si="52"/>
        <v>-6.3666666666666671</v>
      </c>
      <c r="K55" s="3">
        <f t="shared" si="53"/>
        <v>-0.27333333333333698</v>
      </c>
      <c r="L55" s="3">
        <f t="shared" si="54"/>
        <v>-617.05000000000018</v>
      </c>
      <c r="M55" s="3">
        <f t="shared" si="55"/>
        <v>-2.3700000000000045</v>
      </c>
      <c r="N55" s="3">
        <f t="shared" si="56"/>
        <v>-15.649999999999999</v>
      </c>
      <c r="O55" s="3">
        <f t="shared" si="57"/>
        <v>-28.766666666666666</v>
      </c>
      <c r="P55" s="3">
        <f t="shared" si="58"/>
        <v>32.118333333333567</v>
      </c>
      <c r="R55" s="17">
        <f t="shared" si="11"/>
        <v>-0.63764369451972724</v>
      </c>
      <c r="S55" s="17">
        <f t="shared" si="12"/>
        <v>-0.32335682925243331</v>
      </c>
      <c r="T55" s="17">
        <f t="shared" si="13"/>
        <v>-0.4213443141057201</v>
      </c>
      <c r="U55" s="17">
        <f t="shared" si="14"/>
        <v>-0.26566087729946797</v>
      </c>
      <c r="V55" s="17">
        <f t="shared" si="15"/>
        <v>-0.33777010270113716</v>
      </c>
      <c r="W55" s="17">
        <f t="shared" si="16"/>
        <v>-0.45380114154109952</v>
      </c>
      <c r="X55" s="17">
        <f t="shared" si="17"/>
        <v>0.51626878228379425</v>
      </c>
      <c r="Z55" s="17">
        <f t="array" ref="Z55">MMULT((B55:H55-x_),MMULT(MINVERSE(S),(TRANSPOSE(B55:H55-x_))))</f>
        <v>4.3918398518336996</v>
      </c>
      <c r="AA55" s="17">
        <f t="shared" ref="AA55:AA62" si="127">(n-p)*n/((n^2-1)*p)*Z55</f>
        <v>0.55436235179737081</v>
      </c>
      <c r="AB55" s="17">
        <f t="shared" ref="AB55:AB62" si="128">FDIST(AA55,p,n-p)</f>
        <v>0.78914116930897504</v>
      </c>
    </row>
    <row r="56" spans="1:28">
      <c r="A56" s="4" t="s">
        <v>68</v>
      </c>
      <c r="B56" s="1">
        <v>40</v>
      </c>
      <c r="C56" s="1">
        <v>10.3</v>
      </c>
      <c r="D56" s="1">
        <v>1671</v>
      </c>
      <c r="E56" s="1">
        <v>2.5</v>
      </c>
      <c r="F56" s="1">
        <v>2</v>
      </c>
      <c r="G56" s="1">
        <v>11</v>
      </c>
      <c r="H56" s="5">
        <v>912.2</v>
      </c>
      <c r="J56" s="3">
        <f t="shared" si="52"/>
        <v>2.6333333333333329</v>
      </c>
      <c r="K56" s="3">
        <f t="shared" si="53"/>
        <v>-0.67333333333333556</v>
      </c>
      <c r="L56" s="3">
        <f t="shared" si="54"/>
        <v>-2195.0500000000002</v>
      </c>
      <c r="M56" s="3">
        <f t="shared" si="55"/>
        <v>-9.3700000000000045</v>
      </c>
      <c r="N56" s="3">
        <f t="shared" si="56"/>
        <v>-20.65</v>
      </c>
      <c r="O56" s="3">
        <f t="shared" si="57"/>
        <v>-42.766666666666666</v>
      </c>
      <c r="P56" s="3">
        <f t="shared" si="58"/>
        <v>-28.181666666666388</v>
      </c>
      <c r="R56" s="17">
        <f t="shared" si="11"/>
        <v>0.2637374443301489</v>
      </c>
      <c r="S56" s="17">
        <f t="shared" si="12"/>
        <v>-0.79656194523159596</v>
      </c>
      <c r="T56" s="17">
        <f t="shared" si="13"/>
        <v>-1.4988604435260686</v>
      </c>
      <c r="U56" s="17">
        <f t="shared" si="14"/>
        <v>-1.0503132575088656</v>
      </c>
      <c r="V56" s="17">
        <f t="shared" si="15"/>
        <v>-0.44568387353217143</v>
      </c>
      <c r="W56" s="17">
        <f t="shared" si="16"/>
        <v>-0.67465453603387104</v>
      </c>
      <c r="X56" s="17">
        <f t="shared" si="17"/>
        <v>-0.4529909625674084</v>
      </c>
      <c r="Z56" s="17">
        <f t="array" ref="Z56">MMULT((B56:H56-x_),MMULT(MINVERSE(S),(TRANSPOSE(B56:H56-x_))))</f>
        <v>5.7054287437817814</v>
      </c>
      <c r="AA56" s="17">
        <f t="shared" ref="AA56:AA62" si="129">(n-p)*n/((n^2-1)*p)*Z56</f>
        <v>0.7201708174979583</v>
      </c>
      <c r="AB56" s="17">
        <f t="shared" ref="AB56:AB62" si="130">FDIST(AA56,p,n-p)</f>
        <v>0.65532568294930726</v>
      </c>
    </row>
    <row r="57" spans="1:28">
      <c r="A57" s="4" t="s">
        <v>69</v>
      </c>
      <c r="B57" s="1">
        <v>41</v>
      </c>
      <c r="C57" s="1">
        <v>12.3</v>
      </c>
      <c r="D57" s="1">
        <v>5308</v>
      </c>
      <c r="E57" s="1">
        <v>25.9</v>
      </c>
      <c r="F57" s="1">
        <v>28</v>
      </c>
      <c r="G57" s="1">
        <v>102</v>
      </c>
      <c r="H57" s="5">
        <v>968.8</v>
      </c>
      <c r="J57" s="3">
        <f t="shared" si="52"/>
        <v>3.6333333333333329</v>
      </c>
      <c r="K57" s="3">
        <f t="shared" si="53"/>
        <v>1.3266666666666644</v>
      </c>
      <c r="L57" s="3">
        <f t="shared" si="54"/>
        <v>1441.9499999999998</v>
      </c>
      <c r="M57" s="3">
        <f t="shared" si="55"/>
        <v>14.029999999999994</v>
      </c>
      <c r="N57" s="3">
        <f t="shared" si="56"/>
        <v>5.3500000000000014</v>
      </c>
      <c r="O57" s="3">
        <f t="shared" si="57"/>
        <v>48.233333333333334</v>
      </c>
      <c r="P57" s="3">
        <f t="shared" si="58"/>
        <v>28.418333333333521</v>
      </c>
      <c r="R57" s="17">
        <f t="shared" si="11"/>
        <v>0.36389090420235737</v>
      </c>
      <c r="S57" s="17">
        <f t="shared" si="12"/>
        <v>1.5694636346642259</v>
      </c>
      <c r="T57" s="17">
        <f t="shared" si="13"/>
        <v>0.98461621217849904</v>
      </c>
      <c r="U57" s="17">
        <f t="shared" si="14"/>
        <v>1.5726675563339776</v>
      </c>
      <c r="V57" s="17">
        <f t="shared" si="15"/>
        <v>0.11546773478920667</v>
      </c>
      <c r="W57" s="17">
        <f t="shared" si="16"/>
        <v>0.76089252816914366</v>
      </c>
      <c r="X57" s="17">
        <f t="shared" si="17"/>
        <v>0.45679513293139795</v>
      </c>
      <c r="Z57" s="17">
        <f t="array" ref="Z57">MMULT((B57:H57-x_),MMULT(MINVERSE(S),(TRANSPOSE(B57:H57-x_))))</f>
        <v>10.607612096434142</v>
      </c>
      <c r="AA57" s="17">
        <f t="shared" ref="AA57:AA62" si="131">(n-p)*n/((n^2-1)*p)*Z57</f>
        <v>1.3389515526797351</v>
      </c>
      <c r="AB57" s="17">
        <f t="shared" ref="AB57:AB62" si="132">FDIST(AA57,p,n-p)</f>
        <v>0.25077161129553383</v>
      </c>
    </row>
    <row r="58" spans="1:28">
      <c r="A58" s="4" t="s">
        <v>70</v>
      </c>
      <c r="B58" s="1">
        <v>28</v>
      </c>
      <c r="C58" s="1">
        <v>12.1</v>
      </c>
      <c r="D58" s="1">
        <v>3665</v>
      </c>
      <c r="E58" s="1">
        <v>7.5</v>
      </c>
      <c r="F58" s="1">
        <v>2</v>
      </c>
      <c r="G58" s="1">
        <v>1</v>
      </c>
      <c r="H58" s="5">
        <v>823.8</v>
      </c>
      <c r="J58" s="3">
        <f t="shared" si="52"/>
        <v>-9.3666666666666671</v>
      </c>
      <c r="K58" s="3">
        <f t="shared" si="53"/>
        <v>1.1266666666666634</v>
      </c>
      <c r="L58" s="3">
        <f t="shared" si="54"/>
        <v>-201.05000000000018</v>
      </c>
      <c r="M58" s="3">
        <f t="shared" si="55"/>
        <v>-4.3700000000000045</v>
      </c>
      <c r="N58" s="3">
        <f t="shared" si="56"/>
        <v>-20.65</v>
      </c>
      <c r="O58" s="3">
        <f t="shared" si="57"/>
        <v>-52.766666666666666</v>
      </c>
      <c r="P58" s="3">
        <f t="shared" si="58"/>
        <v>-116.58166666666648</v>
      </c>
      <c r="R58" s="17">
        <f t="shared" si="11"/>
        <v>-0.93810407413635266</v>
      </c>
      <c r="S58" s="17">
        <f t="shared" si="12"/>
        <v>1.3328610766746425</v>
      </c>
      <c r="T58" s="17">
        <f t="shared" si="13"/>
        <v>-0.13728429519642668</v>
      </c>
      <c r="U58" s="17">
        <f t="shared" si="14"/>
        <v>-0.48984727164501013</v>
      </c>
      <c r="V58" s="17">
        <f t="shared" si="15"/>
        <v>-0.44568387353217143</v>
      </c>
      <c r="W58" s="17">
        <f t="shared" si="16"/>
        <v>-0.83240696067156494</v>
      </c>
      <c r="X58" s="17">
        <f t="shared" si="17"/>
        <v>-1.8739289633111309</v>
      </c>
      <c r="Z58" s="17">
        <f t="array" ref="Z58">MMULT((B58:H58-x_),MMULT(MINVERSE(S),(TRANSPOSE(B58:H58-x_))))</f>
        <v>6.0048207220585148</v>
      </c>
      <c r="AA58" s="17">
        <f t="shared" ref="AA58:AA62" si="133">(n-p)*n/((n^2-1)*p)*Z58</f>
        <v>0.7579617312803586</v>
      </c>
      <c r="AB58" s="17">
        <f t="shared" ref="AB58:AB62" si="134">FDIST(AA58,p,n-p)</f>
        <v>0.62461325513480093</v>
      </c>
    </row>
    <row r="59" spans="1:28">
      <c r="A59" s="4" t="s">
        <v>71</v>
      </c>
      <c r="B59" s="1">
        <v>45</v>
      </c>
      <c r="C59" s="1">
        <v>11.3</v>
      </c>
      <c r="D59" s="1">
        <v>3152</v>
      </c>
      <c r="E59" s="1">
        <v>12.1</v>
      </c>
      <c r="F59" s="1">
        <v>11</v>
      </c>
      <c r="G59" s="1">
        <v>42</v>
      </c>
      <c r="H59" s="5">
        <v>1004</v>
      </c>
      <c r="J59" s="3">
        <f t="shared" si="52"/>
        <v>7.6333333333333329</v>
      </c>
      <c r="K59" s="3">
        <f t="shared" si="53"/>
        <v>0.32666666666666444</v>
      </c>
      <c r="L59" s="3">
        <f t="shared" si="54"/>
        <v>-714.05000000000018</v>
      </c>
      <c r="M59" s="3">
        <f t="shared" si="55"/>
        <v>0.2299999999999951</v>
      </c>
      <c r="N59" s="3">
        <f t="shared" si="56"/>
        <v>-11.649999999999999</v>
      </c>
      <c r="O59" s="3">
        <f t="shared" si="57"/>
        <v>-11.766666666666666</v>
      </c>
      <c r="P59" s="3">
        <f t="shared" si="58"/>
        <v>63.618333333333567</v>
      </c>
      <c r="R59" s="17">
        <f t="shared" si="11"/>
        <v>0.76450474369119126</v>
      </c>
      <c r="S59" s="17">
        <f t="shared" si="12"/>
        <v>0.38645084471631497</v>
      </c>
      <c r="T59" s="17">
        <f t="shared" si="13"/>
        <v>-0.48757946274562747</v>
      </c>
      <c r="U59" s="17">
        <f t="shared" si="14"/>
        <v>2.57814353497368E-2</v>
      </c>
      <c r="V59" s="17">
        <f t="shared" si="15"/>
        <v>-0.25143908603630977</v>
      </c>
      <c r="W59" s="17">
        <f t="shared" si="16"/>
        <v>-0.18562201965701983</v>
      </c>
      <c r="X59" s="17">
        <f t="shared" si="17"/>
        <v>1.0225984997433781</v>
      </c>
      <c r="Z59" s="17">
        <f t="array" ref="Z59">MMULT((B59:H59-x_),MMULT(MINVERSE(S),(TRANSPOSE(B59:H59-x_))))</f>
        <v>4.8280966499759597</v>
      </c>
      <c r="AA59" s="17">
        <f t="shared" ref="AA59:AA62" si="135">(n-p)*n/((n^2-1)*p)*Z59</f>
        <v>0.60942910121555793</v>
      </c>
      <c r="AB59" s="17">
        <f t="shared" ref="AB59:AB62" si="136">FDIST(AA59,p,n-p)</f>
        <v>0.74551652415355818</v>
      </c>
    </row>
    <row r="60" spans="1:28">
      <c r="A60" s="4" t="s">
        <v>72</v>
      </c>
      <c r="B60" s="1">
        <v>45</v>
      </c>
      <c r="C60" s="1">
        <v>11.1</v>
      </c>
      <c r="D60" s="1">
        <v>3678</v>
      </c>
      <c r="E60" s="1">
        <v>1</v>
      </c>
      <c r="F60" s="1">
        <v>3</v>
      </c>
      <c r="G60" s="1">
        <v>8</v>
      </c>
      <c r="H60" s="5">
        <v>895.7</v>
      </c>
      <c r="J60" s="3">
        <f t="shared" si="52"/>
        <v>7.6333333333333329</v>
      </c>
      <c r="K60" s="3">
        <f t="shared" si="53"/>
        <v>0.12666666666666337</v>
      </c>
      <c r="L60" s="3">
        <f t="shared" si="54"/>
        <v>-188.05000000000018</v>
      </c>
      <c r="M60" s="3">
        <f t="shared" si="55"/>
        <v>-10.870000000000005</v>
      </c>
      <c r="N60" s="3">
        <f t="shared" si="56"/>
        <v>-19.649999999999999</v>
      </c>
      <c r="O60" s="3">
        <f t="shared" si="57"/>
        <v>-45.766666666666666</v>
      </c>
      <c r="P60" s="3">
        <f t="shared" si="58"/>
        <v>-44.681666666666388</v>
      </c>
      <c r="R60" s="17">
        <f t="shared" si="11"/>
        <v>0.76450474369119126</v>
      </c>
      <c r="S60" s="17">
        <f t="shared" si="12"/>
        <v>0.14984828672673148</v>
      </c>
      <c r="T60" s="17">
        <f t="shared" si="13"/>
        <v>-0.12840741960551125</v>
      </c>
      <c r="U60" s="17">
        <f t="shared" si="14"/>
        <v>-1.2184530532680222</v>
      </c>
      <c r="V60" s="17">
        <f t="shared" si="15"/>
        <v>-0.42410111936596456</v>
      </c>
      <c r="W60" s="17">
        <f t="shared" si="16"/>
        <v>-0.72198026342517918</v>
      </c>
      <c r="X60" s="17">
        <f t="shared" si="17"/>
        <v>-0.71821129076052381</v>
      </c>
      <c r="Z60" s="17">
        <f t="array" ref="Z60">MMULT((B60:H60-x_),MMULT(MINVERSE(S),(TRANSPOSE(B60:H60-x_))))</f>
        <v>4.0513220542214476</v>
      </c>
      <c r="AA60" s="17">
        <f t="shared" ref="AA60:AA62" si="137">(n-p)*n/((n^2-1)*p)*Z60</f>
        <v>0.51138030930910183</v>
      </c>
      <c r="AB60" s="17">
        <f t="shared" ref="AB60:AB62" si="138">FDIST(AA60,p,n-p)</f>
        <v>0.82189499927347276</v>
      </c>
    </row>
    <row r="61" spans="1:28">
      <c r="A61" s="4" t="s">
        <v>73</v>
      </c>
      <c r="B61" s="1">
        <v>42</v>
      </c>
      <c r="C61" s="1">
        <v>9</v>
      </c>
      <c r="D61" s="1">
        <v>9699</v>
      </c>
      <c r="E61" s="1">
        <v>4.8</v>
      </c>
      <c r="F61" s="1">
        <v>8</v>
      </c>
      <c r="G61" s="1">
        <v>49</v>
      </c>
      <c r="H61" s="5">
        <v>911.8</v>
      </c>
      <c r="J61" s="3">
        <f t="shared" si="52"/>
        <v>4.6333333333333329</v>
      </c>
      <c r="K61" s="3">
        <f t="shared" si="53"/>
        <v>-1.9733333333333363</v>
      </c>
      <c r="L61" s="3">
        <f t="shared" si="54"/>
        <v>5832.95</v>
      </c>
      <c r="M61" s="3">
        <f t="shared" si="55"/>
        <v>-7.0700000000000047</v>
      </c>
      <c r="N61" s="3">
        <f t="shared" si="56"/>
        <v>-14.649999999999999</v>
      </c>
      <c r="O61" s="3">
        <f t="shared" si="57"/>
        <v>-4.7666666666666657</v>
      </c>
      <c r="P61" s="3">
        <f t="shared" si="58"/>
        <v>-28.581666666666479</v>
      </c>
      <c r="R61" s="17">
        <f t="shared" si="11"/>
        <v>0.46404436407456584</v>
      </c>
      <c r="S61" s="17">
        <f t="shared" si="12"/>
        <v>-2.334478572163881</v>
      </c>
      <c r="T61" s="17">
        <f t="shared" si="13"/>
        <v>3.982951652156161</v>
      </c>
      <c r="U61" s="17">
        <f t="shared" si="14"/>
        <v>-0.79249890401149214</v>
      </c>
      <c r="V61" s="17">
        <f t="shared" si="15"/>
        <v>-0.3161873485349303</v>
      </c>
      <c r="W61" s="17">
        <f t="shared" si="16"/>
        <v>-7.5195322410634091E-2</v>
      </c>
      <c r="X61" s="17">
        <f t="shared" si="17"/>
        <v>-0.45942054628118234</v>
      </c>
      <c r="Z61" s="17">
        <f t="array" ref="Z61">MMULT((B61:H61-x_),MMULT(MINVERSE(S),(TRANSPOSE(B61:H61-x_))))</f>
        <v>27.009945127833213</v>
      </c>
      <c r="AA61" s="17">
        <f t="shared" ref="AA61:AA62" si="139">(n-p)*n/((n^2-1)*p)*Z61</f>
        <v>3.4093448778037394</v>
      </c>
      <c r="AB61" s="17">
        <f t="shared" ref="AB61:AB62" si="140">FDIST(AA61,p,n-p)</f>
        <v>4.4240506060364065E-3</v>
      </c>
    </row>
    <row r="62" spans="1:28">
      <c r="A62" s="6" t="s">
        <v>74</v>
      </c>
      <c r="B62" s="7">
        <v>38</v>
      </c>
      <c r="C62" s="7">
        <v>10.7</v>
      </c>
      <c r="D62" s="7">
        <v>3451</v>
      </c>
      <c r="E62" s="7">
        <v>11.7</v>
      </c>
      <c r="F62" s="7">
        <v>13</v>
      </c>
      <c r="G62" s="7">
        <v>39</v>
      </c>
      <c r="H62" s="8">
        <v>954.4</v>
      </c>
      <c r="J62" s="3">
        <f t="shared" si="52"/>
        <v>0.63333333333333286</v>
      </c>
      <c r="K62" s="3">
        <f t="shared" si="53"/>
        <v>-0.27333333333333698</v>
      </c>
      <c r="L62" s="3">
        <f t="shared" si="54"/>
        <v>-415.05000000000018</v>
      </c>
      <c r="M62" s="3">
        <f t="shared" si="55"/>
        <v>-0.17000000000000526</v>
      </c>
      <c r="N62" s="3">
        <f t="shared" si="56"/>
        <v>-9.6499999999999986</v>
      </c>
      <c r="O62" s="3">
        <f t="shared" si="57"/>
        <v>-14.766666666666666</v>
      </c>
      <c r="P62" s="3">
        <f t="shared" si="58"/>
        <v>14.018333333333544</v>
      </c>
      <c r="R62" s="17">
        <f t="shared" si="11"/>
        <v>6.3430524585731979E-2</v>
      </c>
      <c r="S62" s="17">
        <f t="shared" si="12"/>
        <v>-0.32335682925243331</v>
      </c>
      <c r="T62" s="17">
        <f t="shared" si="13"/>
        <v>-0.28341132415457282</v>
      </c>
      <c r="U62" s="17">
        <f t="shared" si="14"/>
        <v>-1.9055843519371674E-2</v>
      </c>
      <c r="V62" s="17">
        <f t="shared" si="15"/>
        <v>-0.20827357770389607</v>
      </c>
      <c r="W62" s="17">
        <f t="shared" si="16"/>
        <v>-0.23294774704832802</v>
      </c>
      <c r="X62" s="17">
        <f t="shared" si="17"/>
        <v>0.22533011923558857</v>
      </c>
      <c r="Z62" s="17">
        <f t="array" ref="Z62">MMULT((B62:H62-x_),MMULT(MINVERSE(S),(TRANSPOSE(B62:H62-x_))))</f>
        <v>0.51233739723419247</v>
      </c>
      <c r="AA62" s="17">
        <f t="shared" ref="AA62" si="141">(n-p)*n/((n^2-1)*p)*Z62</f>
        <v>6.4670064033847965E-2</v>
      </c>
      <c r="AB62" s="17">
        <f t="shared" ref="AB62" si="142">FDIST(AA62,p,n-p)</f>
        <v>0.99954355806430084</v>
      </c>
    </row>
    <row r="64" spans="1:28">
      <c r="A64" s="1" t="s">
        <v>97</v>
      </c>
      <c r="B64" s="10">
        <v>60</v>
      </c>
      <c r="R64" s="20"/>
      <c r="S64" s="2"/>
      <c r="T64" s="2"/>
      <c r="U64" s="2"/>
      <c r="V64" s="2"/>
      <c r="W64" s="2"/>
      <c r="X64" s="2"/>
    </row>
    <row r="65" spans="1:70">
      <c r="A65" s="1" t="s">
        <v>96</v>
      </c>
      <c r="B65" s="10">
        <v>7</v>
      </c>
      <c r="J65" s="2">
        <f>AVERAGE(J3:J62)</f>
        <v>-4.7369515717340012E-16</v>
      </c>
      <c r="K65" s="2">
        <f t="shared" ref="K65:P65" si="143">AVERAGE(K3:K62)</f>
        <v>-3.0198066269804257E-15</v>
      </c>
      <c r="L65" s="2">
        <f t="shared" si="143"/>
        <v>-1.8189894035458566E-13</v>
      </c>
      <c r="M65" s="2">
        <f t="shared" si="143"/>
        <v>-4.8701783346890201E-15</v>
      </c>
      <c r="N65" s="2">
        <f t="shared" si="143"/>
        <v>-3.5527136788005011E-16</v>
      </c>
      <c r="O65" s="2">
        <f t="shared" si="143"/>
        <v>5.4474943074941018E-15</v>
      </c>
      <c r="P65" s="2">
        <f t="shared" si="143"/>
        <v>2.3684757858670008E-13</v>
      </c>
    </row>
    <row r="66" spans="1:70">
      <c r="A66" s="1" t="s">
        <v>98</v>
      </c>
      <c r="B66" s="3">
        <f>AVERAGE(B3:B62)</f>
        <v>37.366666666666667</v>
      </c>
      <c r="C66" s="3">
        <f t="shared" ref="C66:H66" si="144">AVERAGE(C3:C62)</f>
        <v>10.973333333333336</v>
      </c>
      <c r="D66" s="3">
        <f t="shared" si="144"/>
        <v>3866.05</v>
      </c>
      <c r="E66" s="3">
        <f t="shared" si="144"/>
        <v>11.870000000000005</v>
      </c>
      <c r="F66" s="3">
        <f t="shared" si="144"/>
        <v>22.65</v>
      </c>
      <c r="G66" s="3">
        <f t="shared" si="144"/>
        <v>53.766666666666666</v>
      </c>
      <c r="H66" s="3">
        <f t="shared" si="144"/>
        <v>940.38166666666643</v>
      </c>
    </row>
    <row r="67" spans="1:70">
      <c r="A67" s="1" t="s">
        <v>99</v>
      </c>
      <c r="B67" s="3">
        <f>_xlfn.STDEV.S(B3:B62)</f>
        <v>9.9846775266272108</v>
      </c>
      <c r="C67" s="3">
        <f t="shared" ref="C67:H67" si="145">_xlfn.STDEV.S(C3:C62)</f>
        <v>0.84529939870221593</v>
      </c>
      <c r="D67" s="3">
        <f t="shared" si="145"/>
        <v>1464.4792378642976</v>
      </c>
      <c r="E67" s="3">
        <f t="shared" si="145"/>
        <v>8.9211479841964323</v>
      </c>
      <c r="F67" s="3">
        <f t="shared" si="145"/>
        <v>46.333289639454257</v>
      </c>
      <c r="G67" s="3">
        <f t="shared" si="145"/>
        <v>63.390467835703646</v>
      </c>
      <c r="H67" s="3">
        <f t="shared" si="145"/>
        <v>62.212425843866029</v>
      </c>
    </row>
    <row r="68" spans="1:70">
      <c r="A68" s="1" t="s">
        <v>100</v>
      </c>
      <c r="B68" s="3">
        <f>_xlfn.VAR.S(B3:B62)</f>
        <v>99.693785310734484</v>
      </c>
      <c r="C68" s="3">
        <f t="shared" ref="C68:H68" si="146">_xlfn.VAR.S(C3:C62)</f>
        <v>0.71453107344632782</v>
      </c>
      <c r="D68" s="3">
        <f t="shared" si="146"/>
        <v>2144699.4381355937</v>
      </c>
      <c r="E68" s="3">
        <f t="shared" si="146"/>
        <v>79.586881355932078</v>
      </c>
      <c r="F68" s="3">
        <f t="shared" si="146"/>
        <v>2146.773728813559</v>
      </c>
      <c r="G68" s="3">
        <f t="shared" si="146"/>
        <v>4018.3514124293788</v>
      </c>
      <c r="H68" s="3">
        <f t="shared" si="146"/>
        <v>3870.3859293785299</v>
      </c>
      <c r="R68" s="23"/>
      <c r="S68"/>
      <c r="T68"/>
      <c r="U68"/>
      <c r="V68"/>
      <c r="W68"/>
      <c r="X68"/>
    </row>
    <row r="69" spans="1:70" ht="13.5" thickBot="1">
      <c r="R69"/>
      <c r="S69"/>
      <c r="T69"/>
      <c r="U69"/>
      <c r="V69"/>
      <c r="W69"/>
      <c r="X69"/>
    </row>
    <row r="70" spans="1:70">
      <c r="A70" s="1" t="s">
        <v>101</v>
      </c>
      <c r="B70" s="19"/>
      <c r="C70" s="19" t="s">
        <v>8</v>
      </c>
      <c r="D70" s="19" t="s">
        <v>9</v>
      </c>
      <c r="E70" s="19" t="s">
        <v>10</v>
      </c>
      <c r="F70" s="19" t="s">
        <v>11</v>
      </c>
      <c r="G70" s="19" t="s">
        <v>12</v>
      </c>
      <c r="H70" s="19" t="s">
        <v>13</v>
      </c>
      <c r="I70" s="19" t="s">
        <v>14</v>
      </c>
      <c r="K70"/>
      <c r="L70"/>
      <c r="M70"/>
      <c r="N70"/>
      <c r="O70"/>
      <c r="P70"/>
      <c r="Q70"/>
      <c r="R70" s="24"/>
      <c r="S70" s="20"/>
      <c r="T70" s="20"/>
      <c r="U70" s="20"/>
      <c r="V70" s="20"/>
      <c r="W70" s="20"/>
      <c r="X70" s="2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</row>
    <row r="71" spans="1:70">
      <c r="A71" s="1" t="s">
        <v>102</v>
      </c>
      <c r="B71" t="s">
        <v>8</v>
      </c>
      <c r="C71">
        <v>1</v>
      </c>
      <c r="D71"/>
      <c r="E71"/>
      <c r="F71"/>
      <c r="G71"/>
      <c r="H71"/>
      <c r="I71"/>
      <c r="K71"/>
      <c r="L71"/>
      <c r="M71"/>
      <c r="N71"/>
      <c r="O71"/>
      <c r="P71"/>
      <c r="Q71"/>
      <c r="R71" s="20"/>
      <c r="S71" s="24"/>
      <c r="T71" s="20"/>
      <c r="U71" s="20"/>
      <c r="V71" s="20"/>
      <c r="W71" s="20"/>
      <c r="X71" s="20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</row>
    <row r="72" spans="1:70">
      <c r="B72" t="s">
        <v>9</v>
      </c>
      <c r="C72">
        <v>-0.49042517607550806</v>
      </c>
      <c r="D72">
        <v>1</v>
      </c>
      <c r="E72"/>
      <c r="F72"/>
      <c r="G72"/>
      <c r="H72"/>
      <c r="I72"/>
      <c r="K72"/>
      <c r="L72"/>
      <c r="M72"/>
      <c r="N72"/>
      <c r="O72"/>
      <c r="P72"/>
      <c r="Q72"/>
      <c r="R72" s="20"/>
      <c r="S72" s="20"/>
      <c r="T72" s="24"/>
      <c r="U72" s="20"/>
      <c r="V72" s="20"/>
      <c r="W72" s="20"/>
      <c r="X72" s="20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</row>
    <row r="73" spans="1:70">
      <c r="B73" t="s">
        <v>10</v>
      </c>
      <c r="C73">
        <v>-8.799042974862184E-3</v>
      </c>
      <c r="D73">
        <v>-0.23498099322597168</v>
      </c>
      <c r="E73">
        <v>1</v>
      </c>
      <c r="F73"/>
      <c r="G73"/>
      <c r="H73"/>
      <c r="I73"/>
      <c r="K73"/>
      <c r="L73"/>
      <c r="M73"/>
      <c r="N73"/>
      <c r="O73"/>
      <c r="P73"/>
      <c r="Q73"/>
      <c r="R73" s="20"/>
      <c r="S73" s="20"/>
      <c r="T73" s="20"/>
      <c r="U73" s="24"/>
      <c r="V73" s="20"/>
      <c r="W73" s="20"/>
      <c r="X73" s="20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</row>
    <row r="74" spans="1:70">
      <c r="B74" t="s">
        <v>11</v>
      </c>
      <c r="C74">
        <v>0.41320449292896144</v>
      </c>
      <c r="D74">
        <v>-0.20877394457423917</v>
      </c>
      <c r="E74">
        <v>-1.2744923776557898E-2</v>
      </c>
      <c r="F74">
        <v>1</v>
      </c>
      <c r="G74"/>
      <c r="H74"/>
      <c r="I74"/>
      <c r="K74"/>
      <c r="L74"/>
      <c r="M74"/>
      <c r="N74"/>
      <c r="O74"/>
      <c r="P74"/>
      <c r="Q74"/>
      <c r="R74" s="20"/>
      <c r="S74" s="20"/>
      <c r="T74" s="20"/>
      <c r="U74" s="20"/>
      <c r="V74" s="24"/>
      <c r="W74" s="20"/>
      <c r="X74" s="20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</row>
    <row r="75" spans="1:70">
      <c r="B75" t="s">
        <v>12</v>
      </c>
      <c r="C75">
        <v>-0.48732074335372155</v>
      </c>
      <c r="D75">
        <v>0.22440191339861124</v>
      </c>
      <c r="E75">
        <v>0.16543687685106093</v>
      </c>
      <c r="F75">
        <v>1.8385297236627577E-2</v>
      </c>
      <c r="G75">
        <v>1</v>
      </c>
      <c r="H75"/>
      <c r="I75"/>
      <c r="K75"/>
      <c r="L75"/>
      <c r="M75"/>
      <c r="N75"/>
      <c r="O75"/>
      <c r="P75"/>
      <c r="Q75"/>
      <c r="R75" s="20"/>
      <c r="S75" s="20"/>
      <c r="T75" s="20"/>
      <c r="U75" s="20"/>
      <c r="V75" s="20"/>
      <c r="W75" s="24"/>
      <c r="X75" s="20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</row>
    <row r="76" spans="1:70">
      <c r="B76" t="s">
        <v>13</v>
      </c>
      <c r="C76">
        <v>-0.10692390130742459</v>
      </c>
      <c r="D76">
        <v>-0.23434594040555989</v>
      </c>
      <c r="E76">
        <v>0.42637014121047195</v>
      </c>
      <c r="F76">
        <v>0.15929302192635852</v>
      </c>
      <c r="G76">
        <v>0.40939360773922606</v>
      </c>
      <c r="H76">
        <v>1</v>
      </c>
      <c r="I76"/>
      <c r="L76"/>
      <c r="M76"/>
      <c r="N76"/>
      <c r="O76"/>
      <c r="P76"/>
      <c r="Q76"/>
      <c r="R76" s="20"/>
      <c r="S76" s="20"/>
      <c r="T76" s="20"/>
      <c r="U76" s="20"/>
      <c r="V76" s="20"/>
      <c r="W76" s="20"/>
      <c r="X76" s="24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</row>
    <row r="77" spans="1:70" ht="13.5" thickBot="1">
      <c r="A77" s="1" t="s">
        <v>103</v>
      </c>
      <c r="B77" s="18" t="s">
        <v>14</v>
      </c>
      <c r="C77" s="18">
        <v>0.50941520065508061</v>
      </c>
      <c r="D77" s="18">
        <v>-0.51031992053000985</v>
      </c>
      <c r="E77" s="18">
        <v>0.26137585003534958</v>
      </c>
      <c r="F77" s="18">
        <v>0.64355014229867813</v>
      </c>
      <c r="G77" s="18">
        <v>-7.7520725453622666E-2</v>
      </c>
      <c r="H77" s="18">
        <v>0.42598461998426967</v>
      </c>
      <c r="I77" s="18">
        <v>1</v>
      </c>
      <c r="J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</row>
    <row r="78" spans="1:70">
      <c r="J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</row>
    <row r="79" spans="1:70">
      <c r="A79" s="1" t="s">
        <v>104</v>
      </c>
      <c r="B79" s="21">
        <f t="array" ref="B79:H85">MMULT(TRANSPOSE(X-x_),(X-x_))/(n-1)</f>
        <v>99.693785310734498</v>
      </c>
      <c r="C79" s="22">
        <v>-4.1392090395480228</v>
      </c>
      <c r="D79" s="22">
        <v>-128.66271186440667</v>
      </c>
      <c r="E79" s="22">
        <v>36.806101694915235</v>
      </c>
      <c r="F79" s="22">
        <v>-225.44576271186438</v>
      </c>
      <c r="G79" s="22">
        <v>-67.675706214689271</v>
      </c>
      <c r="H79" s="22">
        <v>316.43395480225973</v>
      </c>
      <c r="J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</row>
    <row r="80" spans="1:70">
      <c r="A80" s="1" t="s">
        <v>105</v>
      </c>
      <c r="B80" s="22">
        <v>-4.1392090395480228</v>
      </c>
      <c r="C80" s="21">
        <v>0.71453107344632782</v>
      </c>
      <c r="D80" s="22">
        <v>-290.88847457627128</v>
      </c>
      <c r="E80" s="22">
        <v>-1.5743728813559328</v>
      </c>
      <c r="F80" s="22">
        <v>8.7888135593220316</v>
      </c>
      <c r="G80" s="22">
        <v>-12.557175141242945</v>
      </c>
      <c r="H80" s="22">
        <v>-26.836768361581914</v>
      </c>
      <c r="J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</row>
    <row r="81" spans="2:70">
      <c r="B81" s="22">
        <v>-128.66271186440667</v>
      </c>
      <c r="C81" s="22">
        <v>-290.88847457627128</v>
      </c>
      <c r="D81" s="21">
        <v>2144699.4381355932</v>
      </c>
      <c r="E81" s="22">
        <v>-166.51033898305104</v>
      </c>
      <c r="F81" s="22">
        <v>11225.577118644062</v>
      </c>
      <c r="G81" s="22">
        <v>39581.655932203408</v>
      </c>
      <c r="H81" s="22">
        <v>23813.641610169478</v>
      </c>
      <c r="J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</row>
    <row r="82" spans="2:70">
      <c r="B82" s="22">
        <v>36.806101694915235</v>
      </c>
      <c r="C82" s="22">
        <v>-1.5743728813559328</v>
      </c>
      <c r="D82" s="22">
        <v>-166.51033898305104</v>
      </c>
      <c r="E82" s="21">
        <v>79.586881355932206</v>
      </c>
      <c r="F82" s="22">
        <v>7.5994915254237236</v>
      </c>
      <c r="G82" s="22">
        <v>90.082711864406775</v>
      </c>
      <c r="H82" s="22">
        <v>357.17435593220335</v>
      </c>
      <c r="J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</row>
    <row r="83" spans="2:70">
      <c r="B83" s="22">
        <v>-225.44576271186438</v>
      </c>
      <c r="C83" s="22">
        <v>8.7888135593220316</v>
      </c>
      <c r="D83" s="22">
        <v>11225.577118644062</v>
      </c>
      <c r="E83" s="22">
        <v>7.5994915254237236</v>
      </c>
      <c r="F83" s="21">
        <v>2146.7737288135595</v>
      </c>
      <c r="G83" s="22">
        <v>1202.4254237288137</v>
      </c>
      <c r="H83" s="22">
        <v>-223.45398305084771</v>
      </c>
      <c r="J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</row>
    <row r="84" spans="2:70">
      <c r="B84" s="22">
        <v>-67.675706214689271</v>
      </c>
      <c r="C84" s="22">
        <v>-12.557175141242945</v>
      </c>
      <c r="D84" s="22">
        <v>39581.655932203408</v>
      </c>
      <c r="E84" s="22">
        <v>90.082711864406775</v>
      </c>
      <c r="F84" s="22">
        <v>1202.4254237288137</v>
      </c>
      <c r="G84" s="21">
        <v>4018.3514124293779</v>
      </c>
      <c r="H84" s="22">
        <v>1679.944802259886</v>
      </c>
      <c r="J84"/>
      <c r="K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</row>
    <row r="85" spans="2:70">
      <c r="B85" s="22">
        <v>316.43395480225973</v>
      </c>
      <c r="C85" s="22">
        <v>-26.836768361581914</v>
      </c>
      <c r="D85" s="22">
        <v>23813.641610169478</v>
      </c>
      <c r="E85" s="22">
        <v>357.17435593220335</v>
      </c>
      <c r="F85" s="22">
        <v>-223.45398305084771</v>
      </c>
      <c r="G85" s="22">
        <v>1679.944802259886</v>
      </c>
      <c r="H85" s="21">
        <v>3870.3859293785299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</row>
    <row r="86" spans="2:70"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</row>
    <row r="87" spans="2:70"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</row>
    <row r="88" spans="2:70"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</row>
    <row r="89" spans="2:70"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</row>
    <row r="90" spans="2:70"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</row>
    <row r="91" spans="2:70"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</row>
    <row r="92" spans="2:70"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</row>
    <row r="93" spans="2:70"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</row>
    <row r="94" spans="2:70"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</row>
    <row r="95" spans="2:70"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</row>
    <row r="96" spans="2:70"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</row>
    <row r="97" spans="10:70"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</row>
    <row r="98" spans="10:70"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</row>
    <row r="99" spans="10:70"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</row>
    <row r="100" spans="10:70"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</row>
    <row r="101" spans="10:70"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</row>
    <row r="102" spans="10:70"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</row>
    <row r="103" spans="10:70"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</row>
    <row r="104" spans="10:70"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</row>
    <row r="105" spans="10:70"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</row>
    <row r="106" spans="10:70"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</row>
    <row r="107" spans="10:70"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</row>
    <row r="108" spans="10:70"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</row>
    <row r="109" spans="10:70"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</row>
    <row r="110" spans="10:70"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</row>
    <row r="111" spans="10:70"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</row>
    <row r="112" spans="10:70"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</row>
    <row r="113" spans="10:70"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</row>
    <row r="114" spans="10:70"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</row>
    <row r="115" spans="10:70"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</row>
    <row r="116" spans="10:70"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</row>
    <row r="117" spans="10:70"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</row>
    <row r="118" spans="10:70"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</row>
    <row r="119" spans="10:70"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</row>
    <row r="120" spans="10:70"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</row>
    <row r="121" spans="10:70"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</row>
  </sheetData>
  <mergeCells count="2">
    <mergeCell ref="J1:P1"/>
    <mergeCell ref="R1:X1"/>
  </mergeCells>
  <phoneticPr fontId="3" type="noConversion"/>
  <conditionalFormatting sqref="R3:X62">
    <cfRule type="cellIs" dxfId="2" priority="3" operator="notBetween">
      <formula>-2</formula>
      <formula>2</formula>
    </cfRule>
  </conditionalFormatting>
  <conditionalFormatting sqref="AB3:AB62">
    <cfRule type="cellIs" dxfId="1" priority="2" operator="lessThan">
      <formula>0.05</formula>
    </cfRule>
  </conditionalFormatting>
  <conditionalFormatting sqref="AB4:AB62">
    <cfRule type="cellIs" dxfId="0" priority="1" operator="lessThan">
      <formula>0.05</formula>
    </cfRule>
  </conditionalFormatting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A0C797EF489E4EBB6C8167FFEC0CCD" ma:contentTypeVersion="4" ma:contentTypeDescription="Create a new document." ma:contentTypeScope="" ma:versionID="aae2ce775b64c0429362ce368a7e9a67">
  <xsd:schema xmlns:xsd="http://www.w3.org/2001/XMLSchema" xmlns:xs="http://www.w3.org/2001/XMLSchema" xmlns:p="http://schemas.microsoft.com/office/2006/metadata/properties" xmlns:ns2="88bc612a-d3b6-4a60-ae50-e0f2999d93f9" targetNamespace="http://schemas.microsoft.com/office/2006/metadata/properties" ma:root="true" ma:fieldsID="636d7130442285cb7fcdfae110164345" ns2:_="">
    <xsd:import namespace="88bc612a-d3b6-4a60-ae50-e0f2999d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612a-d3b6-4a60-ae50-e0f2999d9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36B977-B3AB-47EE-BBE7-CC58DFC68468}"/>
</file>

<file path=customXml/itemProps2.xml><?xml version="1.0" encoding="utf-8"?>
<ds:datastoreItem xmlns:ds="http://schemas.openxmlformats.org/officeDocument/2006/customXml" ds:itemID="{4DE013E5-EDF1-48D9-851A-816C4732D9FF}"/>
</file>

<file path=customXml/itemProps3.xml><?xml version="1.0" encoding="utf-8"?>
<ds:datastoreItem xmlns:ds="http://schemas.openxmlformats.org/officeDocument/2006/customXml" ds:itemID="{280250EE-91A8-4F2A-A350-C1E99411DC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</dc:creator>
  <cp:keywords/>
  <dc:description/>
  <cp:lastModifiedBy>David Pastuszek</cp:lastModifiedBy>
  <cp:revision/>
  <dcterms:created xsi:type="dcterms:W3CDTF">2010-03-08T17:26:16Z</dcterms:created>
  <dcterms:modified xsi:type="dcterms:W3CDTF">2022-10-07T08:13:07Z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0x01010038A0C797EF489E4EBB6C8167FFEC0CCD</vt:lpwstr>
  </property>
</Properties>
</file>