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OneDrive\Documents\"/>
    </mc:Choice>
  </mc:AlternateContent>
  <xr:revisionPtr revIDLastSave="0" documentId="8_{3569A698-8337-49C4-AEDE-EB491D7CBA24}" xr6:coauthVersionLast="45" xr6:coauthVersionMax="45" xr10:uidLastSave="{00000000-0000-0000-0000-000000000000}"/>
  <bookViews>
    <workbookView xWindow="-108" yWindow="-108" windowWidth="23256" windowHeight="12576" xr2:uid="{8C9EFC64-2AA7-4CF0-98DF-9E0E50A0C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6" i="1"/>
  <c r="N4" i="1"/>
  <c r="N18" i="1"/>
  <c r="N16" i="1"/>
  <c r="N14" i="1"/>
  <c r="O28" i="1"/>
  <c r="I28" i="1"/>
  <c r="I27" i="1"/>
  <c r="I26" i="1"/>
  <c r="G25" i="1"/>
  <c r="I25" i="1" s="1"/>
  <c r="G24" i="1"/>
  <c r="I24" i="1" s="1"/>
  <c r="I23" i="1"/>
  <c r="G23" i="1"/>
  <c r="I18" i="1"/>
  <c r="G17" i="1"/>
  <c r="I17" i="1" s="1"/>
  <c r="I16" i="1"/>
  <c r="I15" i="1"/>
  <c r="G15" i="1"/>
  <c r="F15" i="1"/>
  <c r="I14" i="1"/>
  <c r="G13" i="1"/>
  <c r="I13" i="1" s="1"/>
  <c r="I8" i="1"/>
  <c r="G8" i="1"/>
  <c r="I7" i="1"/>
  <c r="G7" i="1"/>
  <c r="G6" i="1"/>
  <c r="I6" i="1" s="1"/>
  <c r="G5" i="1"/>
  <c r="I5" i="1" s="1"/>
  <c r="I4" i="1"/>
  <c r="G4" i="1"/>
  <c r="G3" i="1"/>
  <c r="I3" i="1" s="1"/>
  <c r="O29" i="1" l="1"/>
  <c r="O30" i="1" s="1"/>
</calcChain>
</file>

<file path=xl/sharedStrings.xml><?xml version="1.0" encoding="utf-8"?>
<sst xmlns="http://schemas.openxmlformats.org/spreadsheetml/2006/main" count="158" uniqueCount="60">
  <si>
    <t>Simultaneous backup</t>
  </si>
  <si>
    <t>Job</t>
  </si>
  <si>
    <t>Start Date</t>
  </si>
  <si>
    <t>Start Time</t>
  </si>
  <si>
    <t>End Date</t>
  </si>
  <si>
    <t>End Time</t>
  </si>
  <si>
    <t>Duration (hrs)</t>
  </si>
  <si>
    <t>Duration (Min)</t>
  </si>
  <si>
    <t>Total Size (GB)</t>
  </si>
  <si>
    <t>Average (GB)/Min</t>
  </si>
  <si>
    <t>Processing Rate</t>
  </si>
  <si>
    <t>Processed</t>
  </si>
  <si>
    <t>Read (GB)</t>
  </si>
  <si>
    <t>Bottleneck</t>
  </si>
  <si>
    <t>Critical Replication</t>
  </si>
  <si>
    <t>11:50PM</t>
  </si>
  <si>
    <t>3:24PM</t>
  </si>
  <si>
    <t>27MB/s</t>
  </si>
  <si>
    <t>13.6TB</t>
  </si>
  <si>
    <t>Network</t>
  </si>
  <si>
    <t>Non Critical Replication</t>
  </si>
  <si>
    <t>2:46PM</t>
  </si>
  <si>
    <t>98MB/s</t>
  </si>
  <si>
    <t>4.4TB</t>
  </si>
  <si>
    <t>4:56AM</t>
  </si>
  <si>
    <t>10:08AM</t>
  </si>
  <si>
    <t>44MB/s</t>
  </si>
  <si>
    <t>9:21AM</t>
  </si>
  <si>
    <t>110MB/s</t>
  </si>
  <si>
    <t>Source</t>
  </si>
  <si>
    <t>12:21AM</t>
  </si>
  <si>
    <t>5:29AM</t>
  </si>
  <si>
    <t>45MB/s</t>
  </si>
  <si>
    <t>4:28AM</t>
  </si>
  <si>
    <t>142MB/s</t>
  </si>
  <si>
    <t>Backup 1 after the other</t>
  </si>
  <si>
    <t>11:30PM</t>
  </si>
  <si>
    <t>7:03AM</t>
  </si>
  <si>
    <t>37MB/s</t>
  </si>
  <si>
    <t>7:35AM</t>
  </si>
  <si>
    <t>218MB/s</t>
  </si>
  <si>
    <t>3:33AM</t>
  </si>
  <si>
    <t>8:35AM</t>
  </si>
  <si>
    <t>47MB/s</t>
  </si>
  <si>
    <t>8:36AM</t>
  </si>
  <si>
    <t>9:08AM</t>
  </si>
  <si>
    <t>222MB/s</t>
  </si>
  <si>
    <t>12:46PM</t>
  </si>
  <si>
    <t>29MB/s</t>
  </si>
  <si>
    <t>12:47PM</t>
  </si>
  <si>
    <t>1:41PM</t>
  </si>
  <si>
    <t>86MB/s</t>
  </si>
  <si>
    <t xml:space="preserve">Row-by-row comparison of non-Critical Replications </t>
  </si>
  <si>
    <t>red = simultaneous downloading</t>
  </si>
  <si>
    <t>black = backup right after the previous is done</t>
  </si>
  <si>
    <t>Average duration to backup</t>
  </si>
  <si>
    <t>As seen, backup simultaneously has far slower processing rate speed compared to those backup right after the other is done. Time taken for the non-Critical Replication also slowed down by almost 12 times</t>
  </si>
  <si>
    <t>CONCLUSION: Backup simultaneously IS NOT RECOMMENDED</t>
  </si>
  <si>
    <t>total time taken/Day</t>
  </si>
  <si>
    <t>Note that on 14/10/2023 had 22.4 GB yet it is able to complete backup faster than those that are backing up simultaneously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</si>
</sst>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/>
    <xf numFmtId="0" fontId="1" fillId="4" borderId="3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3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D4B4-F777-4B37-8271-B44C7126BA49}">
  <dimension ref="A1:P34"/>
  <sheetViews>
    <sheetView tabSelected="1" workbookViewId="0">
      <selection activeCell="F17" sqref="A11:N18"/>
    </sheetView>
  </sheetViews>
  <sheetFormatPr defaultRowHeight="14.4" x14ac:dyDescent="0.3"/>
  <cols>
    <col min="1" max="1" width="20.88671875" customWidth="1"/>
    <col min="2" max="2" width="11.88671875" customWidth="1"/>
    <col min="4" max="4" width="11.21875" customWidth="1"/>
    <col min="6" max="6" width="13" customWidth="1"/>
    <col min="7" max="7" width="13.109375" customWidth="1"/>
    <col min="8" max="8" width="13.33203125" customWidth="1"/>
    <col min="9" max="9" width="16.88671875" customWidth="1"/>
    <col min="10" max="10" width="13.5546875" customWidth="1"/>
    <col min="13" max="13" width="12.44140625" customWidth="1"/>
    <col min="14" max="14" width="18.6640625" customWidth="1"/>
    <col min="16" max="16" width="14.77734375" customWidth="1"/>
  </cols>
  <sheetData>
    <row r="1" spans="1:14" ht="18" x14ac:dyDescent="0.35">
      <c r="A1" s="1" t="s">
        <v>0</v>
      </c>
    </row>
    <row r="2" spans="1:14" x14ac:dyDescent="0.3">
      <c r="A2" s="2" t="s">
        <v>1</v>
      </c>
      <c r="B2" s="3" t="s">
        <v>2</v>
      </c>
      <c r="C2" s="4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58</v>
      </c>
    </row>
    <row r="3" spans="1:14" x14ac:dyDescent="0.3">
      <c r="A3" s="40" t="s">
        <v>14</v>
      </c>
      <c r="B3" s="41">
        <v>45226</v>
      </c>
      <c r="C3" s="42" t="s">
        <v>15</v>
      </c>
      <c r="D3" s="43">
        <v>45227</v>
      </c>
      <c r="E3" s="44" t="s">
        <v>16</v>
      </c>
      <c r="F3" s="42">
        <v>15.34</v>
      </c>
      <c r="G3" s="42">
        <f>(15*60)+34</f>
        <v>934</v>
      </c>
      <c r="H3" s="42">
        <v>551.70000000000005</v>
      </c>
      <c r="I3" s="45">
        <f t="shared" ref="I3:I8" si="0">H3/G3</f>
        <v>0.59068522483940045</v>
      </c>
      <c r="J3" s="42" t="s">
        <v>17</v>
      </c>
      <c r="K3" s="42" t="s">
        <v>18</v>
      </c>
      <c r="L3" s="42">
        <v>1300</v>
      </c>
      <c r="M3" s="42" t="s">
        <v>19</v>
      </c>
    </row>
    <row r="4" spans="1:14" x14ac:dyDescent="0.3">
      <c r="A4" s="34" t="s">
        <v>20</v>
      </c>
      <c r="B4" s="35">
        <v>45226</v>
      </c>
      <c r="C4" s="36" t="s">
        <v>15</v>
      </c>
      <c r="D4" s="37">
        <v>45227</v>
      </c>
      <c r="E4" s="38" t="s">
        <v>21</v>
      </c>
      <c r="F4" s="36">
        <v>14.55</v>
      </c>
      <c r="G4" s="36">
        <f>(14*60)+55</f>
        <v>895</v>
      </c>
      <c r="H4" s="36">
        <v>8.9</v>
      </c>
      <c r="I4" s="39">
        <f t="shared" si="0"/>
        <v>9.9441340782122911E-3</v>
      </c>
      <c r="J4" s="36" t="s">
        <v>22</v>
      </c>
      <c r="K4" s="36" t="s">
        <v>23</v>
      </c>
      <c r="L4" s="36">
        <v>167.8</v>
      </c>
      <c r="M4" s="36" t="s">
        <v>19</v>
      </c>
      <c r="N4">
        <f>G3+G4</f>
        <v>1829</v>
      </c>
    </row>
    <row r="5" spans="1:14" x14ac:dyDescent="0.3">
      <c r="A5" s="40" t="s">
        <v>14</v>
      </c>
      <c r="B5" s="41">
        <v>45228</v>
      </c>
      <c r="C5" s="42" t="s">
        <v>24</v>
      </c>
      <c r="D5" s="43">
        <v>45228</v>
      </c>
      <c r="E5" s="44" t="s">
        <v>25</v>
      </c>
      <c r="F5" s="42">
        <v>5.1100000000000003</v>
      </c>
      <c r="G5" s="42">
        <f>(5*60)+11</f>
        <v>311</v>
      </c>
      <c r="H5" s="42">
        <v>148.1</v>
      </c>
      <c r="I5" s="45">
        <f t="shared" si="0"/>
        <v>0.47620578778135048</v>
      </c>
      <c r="J5" s="42" t="s">
        <v>26</v>
      </c>
      <c r="K5" s="42" t="s">
        <v>18</v>
      </c>
      <c r="L5" s="42">
        <v>608.9</v>
      </c>
      <c r="M5" s="42" t="s">
        <v>19</v>
      </c>
    </row>
    <row r="6" spans="1:14" x14ac:dyDescent="0.3">
      <c r="A6" s="34" t="s">
        <v>20</v>
      </c>
      <c r="B6" s="35">
        <v>45228</v>
      </c>
      <c r="C6" s="36" t="s">
        <v>24</v>
      </c>
      <c r="D6" s="37">
        <v>45228</v>
      </c>
      <c r="E6" s="38" t="s">
        <v>27</v>
      </c>
      <c r="F6" s="36">
        <v>4.25</v>
      </c>
      <c r="G6" s="36">
        <f>(4*60)+25</f>
        <v>265</v>
      </c>
      <c r="H6" s="36">
        <v>5.0999999999999996</v>
      </c>
      <c r="I6" s="39">
        <f t="shared" si="0"/>
        <v>1.9245283018867923E-2</v>
      </c>
      <c r="J6" s="36" t="s">
        <v>28</v>
      </c>
      <c r="K6" s="36" t="s">
        <v>23</v>
      </c>
      <c r="L6" s="36">
        <v>168</v>
      </c>
      <c r="M6" s="36" t="s">
        <v>29</v>
      </c>
      <c r="N6">
        <f>G5+G6</f>
        <v>576</v>
      </c>
    </row>
    <row r="7" spans="1:14" x14ac:dyDescent="0.3">
      <c r="A7" s="40" t="s">
        <v>14</v>
      </c>
      <c r="B7" s="41">
        <v>45229</v>
      </c>
      <c r="C7" s="42" t="s">
        <v>30</v>
      </c>
      <c r="D7" s="43">
        <v>45229</v>
      </c>
      <c r="E7" s="44" t="s">
        <v>31</v>
      </c>
      <c r="F7" s="42">
        <v>5.08</v>
      </c>
      <c r="G7" s="42">
        <f>(5*60)+8</f>
        <v>308</v>
      </c>
      <c r="H7" s="42">
        <v>142.1</v>
      </c>
      <c r="I7" s="45">
        <f t="shared" si="0"/>
        <v>0.46136363636363636</v>
      </c>
      <c r="J7" s="42" t="s">
        <v>32</v>
      </c>
      <c r="K7" s="42" t="s">
        <v>18</v>
      </c>
      <c r="L7" s="42">
        <v>587.79999999999995</v>
      </c>
      <c r="M7" s="42" t="s">
        <v>19</v>
      </c>
    </row>
    <row r="8" spans="1:14" x14ac:dyDescent="0.3">
      <c r="A8" s="34" t="s">
        <v>20</v>
      </c>
      <c r="B8" s="35">
        <v>45229</v>
      </c>
      <c r="C8" s="36" t="s">
        <v>30</v>
      </c>
      <c r="D8" s="37">
        <v>45229</v>
      </c>
      <c r="E8" s="38" t="s">
        <v>33</v>
      </c>
      <c r="F8" s="36">
        <v>4.0599999999999996</v>
      </c>
      <c r="G8" s="36">
        <f>(4*60)+6</f>
        <v>246</v>
      </c>
      <c r="H8" s="36">
        <v>5.6</v>
      </c>
      <c r="I8" s="39">
        <f t="shared" si="0"/>
        <v>2.2764227642276421E-2</v>
      </c>
      <c r="J8" s="36" t="s">
        <v>34</v>
      </c>
      <c r="K8" s="36" t="s">
        <v>23</v>
      </c>
      <c r="L8" s="36">
        <v>167.5</v>
      </c>
      <c r="M8" s="36" t="s">
        <v>29</v>
      </c>
      <c r="N8">
        <f>G7+G8</f>
        <v>554</v>
      </c>
    </row>
    <row r="11" spans="1:14" ht="18" x14ac:dyDescent="0.35">
      <c r="A11" s="1" t="s">
        <v>35</v>
      </c>
    </row>
    <row r="12" spans="1:14" x14ac:dyDescent="0.3">
      <c r="A12" s="2" t="s">
        <v>1</v>
      </c>
      <c r="B12" s="3" t="s">
        <v>2</v>
      </c>
      <c r="C12" s="4" t="s">
        <v>3</v>
      </c>
      <c r="D12" s="2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  <c r="J12" s="4" t="s">
        <v>10</v>
      </c>
      <c r="K12" s="4" t="s">
        <v>11</v>
      </c>
      <c r="L12" s="4" t="s">
        <v>12</v>
      </c>
      <c r="M12" s="4" t="s">
        <v>13</v>
      </c>
      <c r="N12" s="5" t="s">
        <v>58</v>
      </c>
    </row>
    <row r="13" spans="1:14" x14ac:dyDescent="0.3">
      <c r="A13" s="6" t="s">
        <v>14</v>
      </c>
      <c r="B13" s="7">
        <v>45205</v>
      </c>
      <c r="C13" s="8" t="s">
        <v>36</v>
      </c>
      <c r="D13" s="9">
        <v>45206</v>
      </c>
      <c r="E13" s="10" t="s">
        <v>37</v>
      </c>
      <c r="F13" s="8">
        <v>7.32</v>
      </c>
      <c r="G13" s="8">
        <f>(7*60)+32</f>
        <v>452</v>
      </c>
      <c r="H13" s="11">
        <v>235</v>
      </c>
      <c r="I13" s="12">
        <f t="shared" ref="I13:I18" si="1">H13/G13</f>
        <v>0.51991150442477874</v>
      </c>
      <c r="J13" s="8" t="s">
        <v>38</v>
      </c>
      <c r="K13" s="8" t="s">
        <v>18</v>
      </c>
      <c r="L13" s="8">
        <v>810.2</v>
      </c>
      <c r="M13" s="8" t="s">
        <v>19</v>
      </c>
    </row>
    <row r="14" spans="1:14" x14ac:dyDescent="0.3">
      <c r="A14" s="6" t="s">
        <v>20</v>
      </c>
      <c r="B14" s="7">
        <v>45206</v>
      </c>
      <c r="C14" s="8" t="s">
        <v>37</v>
      </c>
      <c r="D14" s="9">
        <v>45206</v>
      </c>
      <c r="E14" s="10" t="s">
        <v>39</v>
      </c>
      <c r="F14" s="8">
        <v>0.32</v>
      </c>
      <c r="G14" s="8">
        <v>32</v>
      </c>
      <c r="H14" s="11">
        <v>7.7</v>
      </c>
      <c r="I14" s="12">
        <f t="shared" si="1"/>
        <v>0.24062500000000001</v>
      </c>
      <c r="J14" s="8" t="s">
        <v>40</v>
      </c>
      <c r="K14" s="8" t="s">
        <v>23</v>
      </c>
      <c r="L14" s="8">
        <v>166.3</v>
      </c>
      <c r="M14" s="8" t="s">
        <v>19</v>
      </c>
      <c r="N14">
        <f>G13+G14</f>
        <v>484</v>
      </c>
    </row>
    <row r="15" spans="1:14" x14ac:dyDescent="0.3">
      <c r="A15" s="13" t="s">
        <v>14</v>
      </c>
      <c r="B15" s="14">
        <v>45214</v>
      </c>
      <c r="C15" s="15" t="s">
        <v>41</v>
      </c>
      <c r="D15" s="16">
        <v>45214</v>
      </c>
      <c r="E15" s="17" t="s">
        <v>42</v>
      </c>
      <c r="F15" s="15">
        <f>5</f>
        <v>5</v>
      </c>
      <c r="G15" s="15">
        <f>5*60</f>
        <v>300</v>
      </c>
      <c r="H15" s="15">
        <v>143</v>
      </c>
      <c r="I15" s="18">
        <f t="shared" si="1"/>
        <v>0.47666666666666668</v>
      </c>
      <c r="J15" s="15" t="s">
        <v>43</v>
      </c>
      <c r="K15" s="15" t="s">
        <v>18</v>
      </c>
      <c r="L15" s="15">
        <v>617</v>
      </c>
      <c r="M15" s="15" t="s">
        <v>19</v>
      </c>
    </row>
    <row r="16" spans="1:14" x14ac:dyDescent="0.3">
      <c r="A16" s="13" t="s">
        <v>20</v>
      </c>
      <c r="B16" s="14">
        <v>45214</v>
      </c>
      <c r="C16" s="15" t="s">
        <v>44</v>
      </c>
      <c r="D16" s="16">
        <v>45214</v>
      </c>
      <c r="E16" s="17" t="s">
        <v>45</v>
      </c>
      <c r="F16" s="15">
        <v>0.32</v>
      </c>
      <c r="G16" s="15">
        <v>32</v>
      </c>
      <c r="H16" s="15">
        <v>5.8</v>
      </c>
      <c r="I16" s="18">
        <f t="shared" si="1"/>
        <v>0.18124999999999999</v>
      </c>
      <c r="J16" s="15" t="s">
        <v>46</v>
      </c>
      <c r="K16" s="15" t="s">
        <v>23</v>
      </c>
      <c r="L16" s="15">
        <v>161.6</v>
      </c>
      <c r="M16" s="15" t="s">
        <v>29</v>
      </c>
      <c r="N16">
        <f>G15+G16</f>
        <v>332</v>
      </c>
    </row>
    <row r="17" spans="1:16" x14ac:dyDescent="0.3">
      <c r="A17" s="13" t="s">
        <v>14</v>
      </c>
      <c r="B17" s="14">
        <v>45212</v>
      </c>
      <c r="C17" s="15" t="s">
        <v>15</v>
      </c>
      <c r="D17" s="16">
        <v>45213</v>
      </c>
      <c r="E17" s="17" t="s">
        <v>47</v>
      </c>
      <c r="F17" s="15">
        <v>13</v>
      </c>
      <c r="G17" s="15">
        <f>F17*60</f>
        <v>780</v>
      </c>
      <c r="H17" s="19">
        <v>467.6</v>
      </c>
      <c r="I17" s="18">
        <f t="shared" si="1"/>
        <v>0.59948717948717956</v>
      </c>
      <c r="J17" s="15" t="s">
        <v>48</v>
      </c>
      <c r="K17" s="15" t="s">
        <v>18</v>
      </c>
      <c r="L17" s="15">
        <v>1200</v>
      </c>
      <c r="M17" s="15" t="s">
        <v>19</v>
      </c>
    </row>
    <row r="18" spans="1:16" x14ac:dyDescent="0.3">
      <c r="A18" s="13" t="s">
        <v>20</v>
      </c>
      <c r="B18" s="14">
        <v>45213</v>
      </c>
      <c r="C18" s="15" t="s">
        <v>49</v>
      </c>
      <c r="D18" s="16">
        <v>45213</v>
      </c>
      <c r="E18" s="17" t="s">
        <v>50</v>
      </c>
      <c r="F18" s="15">
        <v>0.54</v>
      </c>
      <c r="G18" s="15">
        <v>54</v>
      </c>
      <c r="H18" s="19">
        <v>22.4</v>
      </c>
      <c r="I18" s="18">
        <f t="shared" si="1"/>
        <v>0.4148148148148148</v>
      </c>
      <c r="J18" s="15" t="s">
        <v>51</v>
      </c>
      <c r="K18" s="15" t="s">
        <v>23</v>
      </c>
      <c r="L18" s="15">
        <v>175.4</v>
      </c>
      <c r="M18" s="15" t="s">
        <v>19</v>
      </c>
      <c r="N18">
        <f>G17+G18</f>
        <v>834</v>
      </c>
    </row>
    <row r="19" spans="1:16" x14ac:dyDescent="0.3">
      <c r="B19" s="20"/>
      <c r="C19" s="21"/>
      <c r="D19" s="22"/>
      <c r="E19" s="21"/>
      <c r="F19" s="21"/>
      <c r="G19" s="21"/>
      <c r="H19" s="21"/>
      <c r="I19" s="23"/>
      <c r="J19" s="21"/>
      <c r="K19" s="21"/>
      <c r="L19" s="21"/>
      <c r="M19" s="21"/>
    </row>
    <row r="20" spans="1:16" x14ac:dyDescent="0.3">
      <c r="B20" s="20"/>
      <c r="C20" s="21"/>
      <c r="D20" s="22"/>
      <c r="E20" s="21"/>
      <c r="F20" s="21"/>
      <c r="G20" s="21"/>
      <c r="H20" s="21"/>
      <c r="I20" s="23"/>
      <c r="J20" s="21"/>
      <c r="K20" s="21"/>
      <c r="L20" s="21"/>
      <c r="M20" s="21"/>
    </row>
    <row r="21" spans="1:16" ht="18" x14ac:dyDescent="0.35">
      <c r="A21" s="1" t="s">
        <v>52</v>
      </c>
    </row>
    <row r="22" spans="1:16" x14ac:dyDescent="0.3">
      <c r="A22" s="2" t="s">
        <v>1</v>
      </c>
      <c r="B22" s="3" t="s">
        <v>2</v>
      </c>
      <c r="C22" s="4" t="s">
        <v>3</v>
      </c>
      <c r="D22" s="2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  <c r="L22" s="4" t="s">
        <v>12</v>
      </c>
      <c r="M22" s="4" t="s">
        <v>13</v>
      </c>
    </row>
    <row r="23" spans="1:16" x14ac:dyDescent="0.3">
      <c r="A23" s="34" t="s">
        <v>20</v>
      </c>
      <c r="B23" s="35">
        <v>45226</v>
      </c>
      <c r="C23" s="36" t="s">
        <v>15</v>
      </c>
      <c r="D23" s="37">
        <v>45227</v>
      </c>
      <c r="E23" s="38" t="s">
        <v>21</v>
      </c>
      <c r="F23" s="36">
        <v>14.55</v>
      </c>
      <c r="G23" s="36">
        <f>(14*60)+55</f>
        <v>895</v>
      </c>
      <c r="H23" s="36">
        <v>8.9</v>
      </c>
      <c r="I23" s="39">
        <f t="shared" ref="I23:I28" si="2">H23/G23</f>
        <v>9.9441340782122911E-3</v>
      </c>
      <c r="J23" s="36" t="s">
        <v>22</v>
      </c>
      <c r="K23" s="36" t="s">
        <v>23</v>
      </c>
      <c r="L23" s="36">
        <v>167.8</v>
      </c>
      <c r="M23" s="36" t="s">
        <v>19</v>
      </c>
    </row>
    <row r="24" spans="1:16" x14ac:dyDescent="0.3">
      <c r="A24" s="34" t="s">
        <v>20</v>
      </c>
      <c r="B24" s="35">
        <v>45228</v>
      </c>
      <c r="C24" s="36" t="s">
        <v>24</v>
      </c>
      <c r="D24" s="37">
        <v>45228</v>
      </c>
      <c r="E24" s="38" t="s">
        <v>27</v>
      </c>
      <c r="F24" s="36">
        <v>4.25</v>
      </c>
      <c r="G24" s="36">
        <f>(4*60)+25</f>
        <v>265</v>
      </c>
      <c r="H24" s="36">
        <v>5.0999999999999996</v>
      </c>
      <c r="I24" s="39">
        <f t="shared" si="2"/>
        <v>1.9245283018867923E-2</v>
      </c>
      <c r="J24" s="36" t="s">
        <v>28</v>
      </c>
      <c r="K24" s="36" t="s">
        <v>23</v>
      </c>
      <c r="L24" s="36">
        <v>168</v>
      </c>
      <c r="M24" s="36" t="s">
        <v>29</v>
      </c>
      <c r="N24" s="24" t="s">
        <v>53</v>
      </c>
    </row>
    <row r="25" spans="1:16" x14ac:dyDescent="0.3">
      <c r="A25" s="34" t="s">
        <v>20</v>
      </c>
      <c r="B25" s="35">
        <v>45229</v>
      </c>
      <c r="C25" s="36" t="s">
        <v>30</v>
      </c>
      <c r="D25" s="37">
        <v>45229</v>
      </c>
      <c r="E25" s="38" t="s">
        <v>33</v>
      </c>
      <c r="F25" s="36">
        <v>4.0599999999999996</v>
      </c>
      <c r="G25" s="36">
        <f>(4*60)+6</f>
        <v>246</v>
      </c>
      <c r="H25" s="36">
        <v>5.6</v>
      </c>
      <c r="I25" s="39">
        <f t="shared" si="2"/>
        <v>2.2764227642276421E-2</v>
      </c>
      <c r="J25" s="36" t="s">
        <v>34</v>
      </c>
      <c r="K25" s="36" t="s">
        <v>23</v>
      </c>
      <c r="L25" s="36">
        <v>167.5</v>
      </c>
      <c r="M25" s="36" t="s">
        <v>29</v>
      </c>
      <c r="N25" s="25" t="s">
        <v>54</v>
      </c>
    </row>
    <row r="26" spans="1:16" ht="15" thickBot="1" x14ac:dyDescent="0.35">
      <c r="A26" s="6" t="s">
        <v>20</v>
      </c>
      <c r="B26" s="7">
        <v>45206</v>
      </c>
      <c r="C26" s="8" t="s">
        <v>37</v>
      </c>
      <c r="D26" s="9">
        <v>45206</v>
      </c>
      <c r="E26" s="10" t="s">
        <v>39</v>
      </c>
      <c r="F26" s="8">
        <v>0.32</v>
      </c>
      <c r="G26" s="8">
        <v>32</v>
      </c>
      <c r="H26" s="11">
        <v>7.7</v>
      </c>
      <c r="I26" s="12">
        <f t="shared" si="2"/>
        <v>0.24062500000000001</v>
      </c>
      <c r="J26" s="8" t="s">
        <v>40</v>
      </c>
      <c r="K26" s="8" t="s">
        <v>23</v>
      </c>
      <c r="L26" s="8">
        <v>166.3</v>
      </c>
      <c r="M26" s="8" t="s">
        <v>19</v>
      </c>
    </row>
    <row r="27" spans="1:16" x14ac:dyDescent="0.3">
      <c r="A27" s="13" t="s">
        <v>20</v>
      </c>
      <c r="B27" s="14">
        <v>45214</v>
      </c>
      <c r="C27" s="15" t="s">
        <v>44</v>
      </c>
      <c r="D27" s="16">
        <v>45214</v>
      </c>
      <c r="E27" s="17" t="s">
        <v>45</v>
      </c>
      <c r="F27" s="15">
        <v>0.32</v>
      </c>
      <c r="G27" s="15">
        <v>32</v>
      </c>
      <c r="H27" s="15">
        <v>5.8</v>
      </c>
      <c r="I27" s="18">
        <f t="shared" si="2"/>
        <v>0.18124999999999999</v>
      </c>
      <c r="J27" s="15" t="s">
        <v>46</v>
      </c>
      <c r="K27" s="15" t="s">
        <v>23</v>
      </c>
      <c r="L27" s="15">
        <v>161.6</v>
      </c>
      <c r="M27" s="15" t="s">
        <v>29</v>
      </c>
      <c r="O27" s="26" t="s">
        <v>55</v>
      </c>
      <c r="P27" s="27"/>
    </row>
    <row r="28" spans="1:16" x14ac:dyDescent="0.3">
      <c r="A28" s="13" t="s">
        <v>20</v>
      </c>
      <c r="B28" s="46">
        <v>45213</v>
      </c>
      <c r="C28" s="15" t="s">
        <v>49</v>
      </c>
      <c r="D28" s="16">
        <v>45213</v>
      </c>
      <c r="E28" s="17" t="s">
        <v>50</v>
      </c>
      <c r="F28" s="15">
        <v>0.54</v>
      </c>
      <c r="G28" s="47">
        <v>54</v>
      </c>
      <c r="H28" s="19">
        <v>22.4</v>
      </c>
      <c r="I28" s="18">
        <f t="shared" si="2"/>
        <v>0.4148148148148148</v>
      </c>
      <c r="J28" s="15" t="s">
        <v>51</v>
      </c>
      <c r="K28" s="15" t="s">
        <v>23</v>
      </c>
      <c r="L28" s="15">
        <v>175.4</v>
      </c>
      <c r="M28" s="15" t="s">
        <v>19</v>
      </c>
      <c r="O28" s="28">
        <f>AVERAGE(G26:G28)</f>
        <v>39.333333333333336</v>
      </c>
      <c r="P28" s="29"/>
    </row>
    <row r="29" spans="1:16" x14ac:dyDescent="0.3">
      <c r="O29" s="30">
        <f>AVERAGE(G23:G25)</f>
        <v>468.66666666666669</v>
      </c>
      <c r="P29" s="29"/>
    </row>
    <row r="30" spans="1:16" ht="15" thickBot="1" x14ac:dyDescent="0.35">
      <c r="G30" s="24"/>
      <c r="O30" s="31">
        <f>O29/O28</f>
        <v>11.915254237288135</v>
      </c>
      <c r="P30" s="32"/>
    </row>
    <row r="32" spans="1:16" x14ac:dyDescent="0.3">
      <c r="A32" s="33" t="s">
        <v>56</v>
      </c>
      <c r="B32" s="33"/>
      <c r="C32" s="33"/>
      <c r="D32" s="33"/>
      <c r="E32" s="33"/>
      <c r="F32" s="33"/>
      <c r="G32" s="33"/>
      <c r="H32" s="33"/>
      <c r="I32" s="33"/>
    </row>
    <row r="33" spans="1:9" x14ac:dyDescent="0.3">
      <c r="A33" s="33" t="s">
        <v>59</v>
      </c>
      <c r="B33" s="33"/>
      <c r="C33" s="33"/>
      <c r="D33" s="33"/>
      <c r="E33" s="33"/>
      <c r="F33" s="33"/>
      <c r="G33" s="33"/>
      <c r="H33" s="33"/>
      <c r="I33" s="33"/>
    </row>
    <row r="34" spans="1:9" x14ac:dyDescent="0.3">
      <c r="A34" s="33" t="s">
        <v>57</v>
      </c>
      <c r="B34" s="33"/>
      <c r="C34" s="33"/>
      <c r="D34" s="33"/>
      <c r="E34" s="33"/>
      <c r="F34" s="33"/>
      <c r="G34" s="33"/>
      <c r="H34" s="33"/>
      <c r="I3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Jing Jay</cp:lastModifiedBy>
  <dcterms:created xsi:type="dcterms:W3CDTF">2023-11-09T06:48:49Z</dcterms:created>
  <dcterms:modified xsi:type="dcterms:W3CDTF">2023-11-09T07:04:58Z</dcterms:modified>
</cp:coreProperties>
</file>